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Monika Kopeć\Desktop\Programy - materiały robocze do uchwał\Filologia I stopień\"/>
    </mc:Choice>
  </mc:AlternateContent>
  <xr:revisionPtr revIDLastSave="0" documentId="13_ncr:1_{38F7EBF8-1A9D-471B-9CD0-DB936A4DE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_naucz ST" sheetId="7" r:id="rId1"/>
    <sheet name="JA _tr ST" sheetId="6" r:id="rId2"/>
  </sheets>
  <definedNames>
    <definedName name="_xlnm.Print_Area" localSheetId="1">'JA _tr ST'!$A$1:$AG$66</definedName>
    <definedName name="_xlnm.Print_Area" localSheetId="0">'JA_naucz ST'!$A$1:$AG$74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34" i="7" l="1"/>
  <c r="AF34" i="7"/>
  <c r="AE34" i="7"/>
  <c r="AC34" i="7" s="1"/>
  <c r="AD34" i="7"/>
  <c r="AG33" i="7"/>
  <c r="AF33" i="7"/>
  <c r="AE33" i="7"/>
  <c r="AD33" i="7"/>
  <c r="AG32" i="7"/>
  <c r="AF32" i="7"/>
  <c r="AE32" i="7"/>
  <c r="AD32" i="7"/>
  <c r="AC33" i="7"/>
  <c r="AC32" i="7"/>
  <c r="AG34" i="6"/>
  <c r="AF34" i="6"/>
  <c r="AE34" i="6"/>
  <c r="AD34" i="6"/>
  <c r="AC34" i="6" s="1"/>
  <c r="AG33" i="6"/>
  <c r="AF33" i="6"/>
  <c r="AE33" i="6"/>
  <c r="AD33" i="6"/>
  <c r="AC33" i="6" s="1"/>
  <c r="AG32" i="6"/>
  <c r="AF32" i="6"/>
  <c r="AE32" i="6"/>
  <c r="AD32" i="6"/>
  <c r="AC32" i="6" s="1"/>
  <c r="AG29" i="6" l="1"/>
  <c r="AG30" i="6"/>
  <c r="AG31" i="6"/>
  <c r="AG35" i="6"/>
  <c r="AG28" i="6"/>
  <c r="AG51" i="6"/>
  <c r="AG52" i="6"/>
  <c r="AG53" i="6"/>
  <c r="AF51" i="6"/>
  <c r="AF52" i="6"/>
  <c r="AF53" i="6"/>
  <c r="AE51" i="6"/>
  <c r="AE52" i="6"/>
  <c r="AE53" i="6"/>
  <c r="AD51" i="6"/>
  <c r="AD52" i="6"/>
  <c r="AD53" i="6"/>
  <c r="AG51" i="7"/>
  <c r="AG52" i="7"/>
  <c r="AG53" i="7"/>
  <c r="AF51" i="7"/>
  <c r="AF52" i="7"/>
  <c r="AF53" i="7"/>
  <c r="AE51" i="7"/>
  <c r="AE52" i="7"/>
  <c r="AE53" i="7"/>
  <c r="AE50" i="7"/>
  <c r="AD51" i="7"/>
  <c r="AD52" i="7"/>
  <c r="AD53" i="7"/>
  <c r="AD17" i="7"/>
  <c r="AC51" i="7" l="1"/>
  <c r="AC52" i="7"/>
  <c r="AC53" i="7"/>
  <c r="AG27" i="6"/>
  <c r="AC53" i="6"/>
  <c r="AC52" i="6"/>
  <c r="AC51" i="6"/>
  <c r="AF62" i="6" l="1"/>
  <c r="AF63" i="6"/>
  <c r="AE63" i="6"/>
  <c r="AD63" i="6"/>
  <c r="AD62" i="6" s="1"/>
  <c r="AG63" i="6"/>
  <c r="AG62" i="6" s="1"/>
  <c r="AF71" i="7"/>
  <c r="AE71" i="7"/>
  <c r="AD71" i="7"/>
  <c r="AF70" i="7"/>
  <c r="AE70" i="7"/>
  <c r="AD70" i="7"/>
  <c r="AG60" i="6"/>
  <c r="AF60" i="6"/>
  <c r="AE60" i="6"/>
  <c r="AD60" i="6"/>
  <c r="AC60" i="6" s="1"/>
  <c r="AG71" i="7"/>
  <c r="AG70" i="7"/>
  <c r="AG42" i="7"/>
  <c r="AG41" i="7"/>
  <c r="AG40" i="7"/>
  <c r="AG39" i="7"/>
  <c r="AG38" i="7"/>
  <c r="AG37" i="7"/>
  <c r="AA72" i="7"/>
  <c r="Z72" i="7"/>
  <c r="Y72" i="7"/>
  <c r="W72" i="7"/>
  <c r="V72" i="7"/>
  <c r="U72" i="7"/>
  <c r="S72" i="7"/>
  <c r="R72" i="7"/>
  <c r="Q72" i="7"/>
  <c r="O72" i="7"/>
  <c r="N72" i="7"/>
  <c r="M72" i="7"/>
  <c r="K72" i="7"/>
  <c r="J72" i="7"/>
  <c r="I72" i="7"/>
  <c r="G72" i="7"/>
  <c r="F72" i="7"/>
  <c r="E72" i="7"/>
  <c r="AF66" i="7"/>
  <c r="AF67" i="7"/>
  <c r="AF68" i="7"/>
  <c r="AD68" i="7"/>
  <c r="AD67" i="7"/>
  <c r="AD66" i="7"/>
  <c r="AD18" i="7"/>
  <c r="AD19" i="7"/>
  <c r="AD20" i="7"/>
  <c r="AD21" i="7"/>
  <c r="AD22" i="7"/>
  <c r="AD23" i="7"/>
  <c r="AD24" i="7"/>
  <c r="AD25" i="7"/>
  <c r="AD26" i="7"/>
  <c r="AB72" i="7"/>
  <c r="X72" i="7"/>
  <c r="T72" i="7"/>
  <c r="P72" i="7"/>
  <c r="L72" i="7"/>
  <c r="H72" i="7"/>
  <c r="AG68" i="7"/>
  <c r="AG67" i="7"/>
  <c r="AG66" i="7"/>
  <c r="AG65" i="7"/>
  <c r="AG64" i="7"/>
  <c r="AE68" i="7"/>
  <c r="AE67" i="7"/>
  <c r="AE66" i="7"/>
  <c r="AE65" i="7"/>
  <c r="AE64" i="7"/>
  <c r="AD37" i="7"/>
  <c r="AF37" i="7"/>
  <c r="AE37" i="7"/>
  <c r="AG26" i="6"/>
  <c r="AF26" i="6"/>
  <c r="AE26" i="6"/>
  <c r="AD26" i="6"/>
  <c r="AG25" i="6"/>
  <c r="AF25" i="6"/>
  <c r="AE25" i="6"/>
  <c r="AD25" i="6"/>
  <c r="AG24" i="6"/>
  <c r="AF24" i="6"/>
  <c r="AE24" i="6"/>
  <c r="AD24" i="6"/>
  <c r="AG23" i="6"/>
  <c r="AF23" i="6"/>
  <c r="AE23" i="6"/>
  <c r="AD23" i="6"/>
  <c r="AG22" i="6"/>
  <c r="AF22" i="6"/>
  <c r="AE22" i="6"/>
  <c r="AD22" i="6"/>
  <c r="AG21" i="6"/>
  <c r="AF21" i="6"/>
  <c r="AE21" i="6"/>
  <c r="AD21" i="6"/>
  <c r="AG20" i="6"/>
  <c r="AF20" i="6"/>
  <c r="AE20" i="6"/>
  <c r="AD20" i="6"/>
  <c r="AG19" i="6"/>
  <c r="AF19" i="6"/>
  <c r="AE19" i="6"/>
  <c r="AD19" i="6"/>
  <c r="AG18" i="6"/>
  <c r="AF18" i="6"/>
  <c r="AE18" i="6"/>
  <c r="AD18" i="6"/>
  <c r="AG17" i="6"/>
  <c r="AF17" i="6"/>
  <c r="AE17" i="6"/>
  <c r="AD17" i="6"/>
  <c r="AG50" i="6"/>
  <c r="AF50" i="6"/>
  <c r="AE50" i="6"/>
  <c r="AD50" i="6"/>
  <c r="AG48" i="6"/>
  <c r="AF48" i="6"/>
  <c r="AE48" i="6"/>
  <c r="AD48" i="6"/>
  <c r="AG47" i="6"/>
  <c r="AF47" i="6"/>
  <c r="AE47" i="6"/>
  <c r="AD47" i="6"/>
  <c r="AG46" i="6"/>
  <c r="AF46" i="6"/>
  <c r="AE46" i="6"/>
  <c r="AD46" i="6"/>
  <c r="AG45" i="6"/>
  <c r="AF45" i="6"/>
  <c r="AE45" i="6"/>
  <c r="AD45" i="6"/>
  <c r="AG44" i="6"/>
  <c r="AF44" i="6"/>
  <c r="AE44" i="6"/>
  <c r="AD44" i="6"/>
  <c r="AG42" i="6"/>
  <c r="AF42" i="6"/>
  <c r="AE42" i="6"/>
  <c r="AD42" i="6"/>
  <c r="AC42" i="6"/>
  <c r="AG41" i="6"/>
  <c r="AF41" i="6"/>
  <c r="AE41" i="6"/>
  <c r="AD41" i="6"/>
  <c r="AG40" i="6"/>
  <c r="AF40" i="6"/>
  <c r="AE40" i="6"/>
  <c r="AD40" i="6"/>
  <c r="AG39" i="6"/>
  <c r="AF39" i="6"/>
  <c r="AE39" i="6"/>
  <c r="AD39" i="6"/>
  <c r="AC39" i="6" s="1"/>
  <c r="AG38" i="6"/>
  <c r="AF38" i="6"/>
  <c r="AE38" i="6"/>
  <c r="AD38" i="6"/>
  <c r="AG37" i="6"/>
  <c r="AF37" i="6"/>
  <c r="AE37" i="6"/>
  <c r="AD37" i="6"/>
  <c r="AF35" i="6"/>
  <c r="AE35" i="6"/>
  <c r="AD35" i="6"/>
  <c r="AF31" i="6"/>
  <c r="AF27" i="6" s="1"/>
  <c r="AE31" i="6"/>
  <c r="AD31" i="6"/>
  <c r="AD27" i="6" s="1"/>
  <c r="AF30" i="6"/>
  <c r="AE30" i="6"/>
  <c r="AD30" i="6"/>
  <c r="AF29" i="6"/>
  <c r="AE29" i="6"/>
  <c r="AD29" i="6"/>
  <c r="AF28" i="6"/>
  <c r="AE28" i="6"/>
  <c r="AD28" i="6"/>
  <c r="AG60" i="7"/>
  <c r="AF60" i="7"/>
  <c r="AE60" i="7"/>
  <c r="AD60" i="7"/>
  <c r="AE69" i="7" l="1"/>
  <c r="AE27" i="6"/>
  <c r="AC22" i="6"/>
  <c r="AC18" i="6"/>
  <c r="AC40" i="6"/>
  <c r="AC29" i="6"/>
  <c r="AC31" i="6"/>
  <c r="AC44" i="6"/>
  <c r="AC17" i="6"/>
  <c r="AC23" i="6"/>
  <c r="AC20" i="6"/>
  <c r="AC38" i="6"/>
  <c r="AC46" i="6"/>
  <c r="AC45" i="6"/>
  <c r="AC48" i="6"/>
  <c r="AC24" i="6"/>
  <c r="AC25" i="6"/>
  <c r="AC26" i="6"/>
  <c r="AC63" i="6"/>
  <c r="AC62" i="6" s="1"/>
  <c r="AC41" i="6"/>
  <c r="AC19" i="6"/>
  <c r="AC47" i="6"/>
  <c r="AC21" i="6"/>
  <c r="AG69" i="7"/>
  <c r="AF69" i="7"/>
  <c r="AC71" i="7"/>
  <c r="AD69" i="7"/>
  <c r="AC66" i="7"/>
  <c r="AC68" i="7"/>
  <c r="AC67" i="7"/>
  <c r="AE62" i="6"/>
  <c r="AC28" i="6"/>
  <c r="AC30" i="6"/>
  <c r="AC35" i="6"/>
  <c r="M73" i="7"/>
  <c r="AC70" i="7"/>
  <c r="AC50" i="6"/>
  <c r="AC37" i="6"/>
  <c r="AC37" i="7"/>
  <c r="I73" i="7"/>
  <c r="Q73" i="7"/>
  <c r="Y73" i="7"/>
  <c r="U73" i="7"/>
  <c r="E73" i="7"/>
  <c r="AC60" i="7"/>
  <c r="AF65" i="7"/>
  <c r="AD65" i="7"/>
  <c r="AC65" i="7" s="1"/>
  <c r="AF64" i="7"/>
  <c r="AD64" i="7"/>
  <c r="AG63" i="7"/>
  <c r="AG62" i="7" s="1"/>
  <c r="AF63" i="7"/>
  <c r="AE63" i="7"/>
  <c r="AE62" i="7" s="1"/>
  <c r="AD63" i="7"/>
  <c r="AG61" i="7"/>
  <c r="AF61" i="7"/>
  <c r="AD61" i="7"/>
  <c r="AE61" i="7"/>
  <c r="AG59" i="7"/>
  <c r="AF59" i="7"/>
  <c r="AE59" i="7"/>
  <c r="AE56" i="7"/>
  <c r="AE57" i="7"/>
  <c r="AE58" i="7"/>
  <c r="AD59" i="7"/>
  <c r="AG58" i="7"/>
  <c r="AF58" i="7"/>
  <c r="AD58" i="7"/>
  <c r="AG57" i="7"/>
  <c r="AG56" i="7"/>
  <c r="AF57" i="7"/>
  <c r="AD57" i="7"/>
  <c r="AF56" i="7"/>
  <c r="AD56" i="7"/>
  <c r="AE26" i="7"/>
  <c r="AG26" i="7"/>
  <c r="AF26" i="7"/>
  <c r="AG50" i="7"/>
  <c r="AF50" i="7"/>
  <c r="AD50" i="7"/>
  <c r="AD49" i="7" s="1"/>
  <c r="AG48" i="7"/>
  <c r="AF48" i="7"/>
  <c r="AD48" i="7"/>
  <c r="AE48" i="7"/>
  <c r="AG47" i="7"/>
  <c r="AF47" i="7"/>
  <c r="AE47" i="7"/>
  <c r="AE44" i="7"/>
  <c r="AE45" i="7"/>
  <c r="AE46" i="7"/>
  <c r="AD47" i="7"/>
  <c r="AG46" i="7"/>
  <c r="AF46" i="7"/>
  <c r="AD46" i="7"/>
  <c r="AG45" i="7"/>
  <c r="AG44" i="7"/>
  <c r="AF45" i="7"/>
  <c r="AD45" i="7"/>
  <c r="AF44" i="7"/>
  <c r="AD44" i="7"/>
  <c r="AF42" i="7"/>
  <c r="AE42" i="7"/>
  <c r="AD42" i="7"/>
  <c r="AF41" i="7"/>
  <c r="AE41" i="7"/>
  <c r="AD41" i="7"/>
  <c r="AF40" i="7"/>
  <c r="AE40" i="7"/>
  <c r="AD40" i="7"/>
  <c r="AF39" i="7"/>
  <c r="AF38" i="7"/>
  <c r="AE39" i="7"/>
  <c r="AD39" i="7"/>
  <c r="AE38" i="7"/>
  <c r="AD38" i="7"/>
  <c r="AG35" i="7"/>
  <c r="AF35" i="7"/>
  <c r="AE35" i="7"/>
  <c r="AD35" i="7"/>
  <c r="AG31" i="7"/>
  <c r="AF31" i="7"/>
  <c r="AF28" i="7"/>
  <c r="AF29" i="7"/>
  <c r="AF30" i="7"/>
  <c r="AE31" i="7"/>
  <c r="AD31" i="7"/>
  <c r="AG30" i="7"/>
  <c r="AE30" i="7"/>
  <c r="AE28" i="7"/>
  <c r="AE29" i="7"/>
  <c r="AD30" i="7"/>
  <c r="AG29" i="7"/>
  <c r="AD29" i="7"/>
  <c r="AG28" i="7"/>
  <c r="AD28" i="7"/>
  <c r="AG25" i="7"/>
  <c r="AF25" i="7"/>
  <c r="AE25" i="7"/>
  <c r="AG24" i="7"/>
  <c r="AF24" i="7"/>
  <c r="AE24" i="7"/>
  <c r="AG23" i="7"/>
  <c r="AF23" i="7"/>
  <c r="AE23" i="7"/>
  <c r="AG22" i="7"/>
  <c r="AF22" i="7"/>
  <c r="AE22" i="7"/>
  <c r="AG21" i="7"/>
  <c r="AF21" i="7"/>
  <c r="AE21" i="7"/>
  <c r="AG20" i="7"/>
  <c r="AF20" i="7"/>
  <c r="AE20" i="7"/>
  <c r="AG19" i="7"/>
  <c r="AG17" i="7"/>
  <c r="AG18" i="7"/>
  <c r="AF19" i="7"/>
  <c r="AE19" i="7"/>
  <c r="AF18" i="7"/>
  <c r="AF17" i="7"/>
  <c r="AE18" i="7"/>
  <c r="AE17" i="7"/>
  <c r="AG61" i="6"/>
  <c r="AF61" i="6"/>
  <c r="AE61" i="6"/>
  <c r="AD61" i="6"/>
  <c r="AG59" i="6"/>
  <c r="AF59" i="6"/>
  <c r="AE59" i="6"/>
  <c r="AD59" i="6"/>
  <c r="AG58" i="6"/>
  <c r="AF58" i="6"/>
  <c r="AE58" i="6"/>
  <c r="AD58" i="6"/>
  <c r="AG57" i="6"/>
  <c r="AF57" i="6"/>
  <c r="AE57" i="6"/>
  <c r="AD57" i="6"/>
  <c r="AG56" i="6"/>
  <c r="AF56" i="6"/>
  <c r="AE56" i="6"/>
  <c r="AD56" i="6"/>
  <c r="AG55" i="6"/>
  <c r="AF55" i="6"/>
  <c r="AE55" i="6"/>
  <c r="AD55" i="6"/>
  <c r="AB64" i="6"/>
  <c r="Z64" i="6"/>
  <c r="AA64" i="6"/>
  <c r="Y64" i="6"/>
  <c r="X64" i="6"/>
  <c r="V64" i="6"/>
  <c r="W64" i="6"/>
  <c r="U64" i="6"/>
  <c r="T64" i="6"/>
  <c r="R64" i="6"/>
  <c r="S64" i="6"/>
  <c r="Q64" i="6"/>
  <c r="P64" i="6"/>
  <c r="N64" i="6"/>
  <c r="O64" i="6"/>
  <c r="M64" i="6"/>
  <c r="L64" i="6"/>
  <c r="J64" i="6"/>
  <c r="K64" i="6"/>
  <c r="I64" i="6"/>
  <c r="H64" i="6"/>
  <c r="G64" i="6"/>
  <c r="F64" i="6"/>
  <c r="E64" i="6"/>
  <c r="AG43" i="6"/>
  <c r="AF43" i="6"/>
  <c r="AC27" i="6" l="1"/>
  <c r="AD27" i="7"/>
  <c r="AE27" i="7"/>
  <c r="AG27" i="7"/>
  <c r="AF27" i="7"/>
  <c r="AG55" i="7"/>
  <c r="AG54" i="7" s="1"/>
  <c r="AC64" i="7"/>
  <c r="AD55" i="7"/>
  <c r="AE55" i="7"/>
  <c r="AF55" i="7"/>
  <c r="AC69" i="7"/>
  <c r="AD62" i="7"/>
  <c r="AF16" i="7"/>
  <c r="AF62" i="7"/>
  <c r="AG16" i="7"/>
  <c r="AD16" i="7"/>
  <c r="AE16" i="7"/>
  <c r="AG65" i="6"/>
  <c r="AE54" i="6"/>
  <c r="AG54" i="6"/>
  <c r="AF54" i="6"/>
  <c r="AD49" i="6"/>
  <c r="AD36" i="6"/>
  <c r="AE49" i="6"/>
  <c r="AF49" i="6"/>
  <c r="AF36" i="6"/>
  <c r="AG49" i="6"/>
  <c r="AG36" i="6"/>
  <c r="AE36" i="6"/>
  <c r="AD43" i="6"/>
  <c r="AE43" i="6"/>
  <c r="AB74" i="7"/>
  <c r="AF49" i="7"/>
  <c r="AF43" i="7"/>
  <c r="AG73" i="7"/>
  <c r="AE36" i="7"/>
  <c r="AF36" i="7"/>
  <c r="AG36" i="7"/>
  <c r="AG49" i="7"/>
  <c r="AD36" i="7"/>
  <c r="AD43" i="7"/>
  <c r="AG43" i="7"/>
  <c r="AE43" i="7"/>
  <c r="AE49" i="7"/>
  <c r="AD16" i="6"/>
  <c r="AD54" i="6"/>
  <c r="AG16" i="6"/>
  <c r="AF16" i="6"/>
  <c r="AE16" i="6"/>
  <c r="L74" i="7"/>
  <c r="AC59" i="6"/>
  <c r="AC50" i="7"/>
  <c r="AC49" i="7" s="1"/>
  <c r="AB66" i="6"/>
  <c r="T66" i="6"/>
  <c r="AC19" i="7"/>
  <c r="AC57" i="7"/>
  <c r="M65" i="6"/>
  <c r="Q65" i="6"/>
  <c r="U65" i="6"/>
  <c r="Y65" i="6"/>
  <c r="AC57" i="6"/>
  <c r="AC58" i="6"/>
  <c r="I65" i="6"/>
  <c r="E65" i="6"/>
  <c r="T74" i="7"/>
  <c r="AC25" i="7"/>
  <c r="AC28" i="7"/>
  <c r="AC39" i="7"/>
  <c r="AC44" i="7"/>
  <c r="AC47" i="7"/>
  <c r="AC18" i="7"/>
  <c r="AC61" i="7"/>
  <c r="AC17" i="7"/>
  <c r="AC21" i="7"/>
  <c r="AC23" i="7"/>
  <c r="AC24" i="7"/>
  <c r="AC40" i="7"/>
  <c r="AC26" i="7"/>
  <c r="AC56" i="6"/>
  <c r="AC55" i="6"/>
  <c r="AC38" i="7"/>
  <c r="AC61" i="6"/>
  <c r="AC29" i="7"/>
  <c r="AC31" i="7"/>
  <c r="AC35" i="7"/>
  <c r="AC46" i="7"/>
  <c r="AC63" i="7"/>
  <c r="AC48" i="7"/>
  <c r="AC20" i="7"/>
  <c r="AC30" i="7"/>
  <c r="AC42" i="7"/>
  <c r="AC22" i="7"/>
  <c r="AC45" i="7"/>
  <c r="AC41" i="7"/>
  <c r="AC59" i="7"/>
  <c r="AC56" i="7"/>
  <c r="AC58" i="7"/>
  <c r="L66" i="6"/>
  <c r="AC27" i="7" l="1"/>
  <c r="AF54" i="7"/>
  <c r="AC62" i="7"/>
  <c r="AD72" i="7"/>
  <c r="AD54" i="7"/>
  <c r="AC16" i="7"/>
  <c r="AE54" i="7"/>
  <c r="AG72" i="7"/>
  <c r="M74" i="7"/>
  <c r="U74" i="7"/>
  <c r="AC16" i="6"/>
  <c r="AC54" i="6"/>
  <c r="M66" i="6"/>
  <c r="AC43" i="6"/>
  <c r="U66" i="6"/>
  <c r="AC49" i="6"/>
  <c r="AC36" i="6"/>
  <c r="E66" i="6"/>
  <c r="AD64" i="6"/>
  <c r="AE64" i="6"/>
  <c r="AE72" i="7"/>
  <c r="AC43" i="7"/>
  <c r="AC36" i="7"/>
  <c r="AC55" i="7"/>
  <c r="E74" i="7"/>
  <c r="AC73" i="7" l="1"/>
  <c r="AC65" i="6"/>
  <c r="AC54" i="7"/>
  <c r="AC72" i="7"/>
  <c r="AF72" i="7"/>
  <c r="AG64" i="6"/>
  <c r="AC64" i="6"/>
  <c r="AF64" i="6"/>
</calcChain>
</file>

<file path=xl/sharedStrings.xml><?xml version="1.0" encoding="utf-8"?>
<sst xmlns="http://schemas.openxmlformats.org/spreadsheetml/2006/main" count="356" uniqueCount="143">
  <si>
    <r>
      <t xml:space="preserve">do </t>
    </r>
    <r>
      <rPr>
        <i/>
        <sz val="10"/>
        <rFont val="Calibri"/>
        <family val="2"/>
        <charset val="238"/>
      </rPr>
      <t>Programu studiów na kierunku filologia - studia pierwszego stopnia o profilu praktycznym,</t>
    </r>
    <r>
      <rPr>
        <sz val="10"/>
        <rFont val="Calibri"/>
        <family val="2"/>
        <charset val="238"/>
      </rPr>
      <t xml:space="preserve"> </t>
    </r>
  </si>
  <si>
    <t>obowiązuje I rok od r.a. 2023/2024</t>
  </si>
  <si>
    <t xml:space="preserve">PLAN  STUDIÓW  STACJONARNYCH  I stopnia                 </t>
  </si>
  <si>
    <t>PROFIL: PRAKTYCZNY</t>
  </si>
  <si>
    <t>KIERUNEK: FILOLOGIA</t>
  </si>
  <si>
    <t>w zakresie: JĘZYKA ANGIELSKIEGO/NIEMIECKIEGO OD PODSTAW</t>
  </si>
  <si>
    <t>specjalizacja: NAUCZYCIELSKA</t>
  </si>
  <si>
    <t>LP.</t>
  </si>
  <si>
    <t>Nazwa przedmiotu</t>
  </si>
  <si>
    <t>Forma zaliczenia zajęć</t>
  </si>
  <si>
    <t>Forma zaliczenia przedmiotu</t>
  </si>
  <si>
    <t>ROK I</t>
  </si>
  <si>
    <t>ROK II</t>
  </si>
  <si>
    <t>ROK III</t>
  </si>
  <si>
    <t>Ogółem</t>
  </si>
  <si>
    <t>w tym:</t>
  </si>
  <si>
    <t>ECTS</t>
  </si>
  <si>
    <t>I sem.</t>
  </si>
  <si>
    <t>II sem.</t>
  </si>
  <si>
    <t>III sem.</t>
  </si>
  <si>
    <t>IV sem.</t>
  </si>
  <si>
    <t>V sem.</t>
  </si>
  <si>
    <t>VI sem.</t>
  </si>
  <si>
    <t>w.</t>
  </si>
  <si>
    <t>ćw.</t>
  </si>
  <si>
    <t>lab./p.</t>
  </si>
  <si>
    <r>
      <t>Moduł 1. P</t>
    </r>
    <r>
      <rPr>
        <b/>
        <i/>
        <sz val="8"/>
        <color rgb="FF000000"/>
        <rFont val="Arial"/>
        <family val="2"/>
        <charset val="238"/>
      </rPr>
      <t>rzedmioty interdyscyplinarne</t>
    </r>
  </si>
  <si>
    <t>Historia filozofii</t>
  </si>
  <si>
    <t>Zo 2</t>
  </si>
  <si>
    <t>Zo II</t>
  </si>
  <si>
    <t>Technologie informacyjne</t>
  </si>
  <si>
    <t>Zo 1</t>
  </si>
  <si>
    <t>Zo I</t>
  </si>
  <si>
    <t>Bezpieczeństwo i higiena pracy</t>
  </si>
  <si>
    <t>Z 1</t>
  </si>
  <si>
    <t>Z I</t>
  </si>
  <si>
    <t>Lektorat języka obcego</t>
  </si>
  <si>
    <t>Zo 1-3</t>
  </si>
  <si>
    <t>E III</t>
  </si>
  <si>
    <t>Kultura języka polskiego</t>
  </si>
  <si>
    <t>Ochrona własności intelektualnej</t>
  </si>
  <si>
    <t>Wychowanie fizyczne</t>
  </si>
  <si>
    <t>Z 1-2</t>
  </si>
  <si>
    <t>Z II</t>
  </si>
  <si>
    <t>Wykład ogólnowydziałowy 1</t>
  </si>
  <si>
    <t>Zo 3</t>
  </si>
  <si>
    <t>Zo III</t>
  </si>
  <si>
    <t>Wykład ogólnowydziałowy 2</t>
  </si>
  <si>
    <t>Wykład monograficzny</t>
  </si>
  <si>
    <t>Z 6</t>
  </si>
  <si>
    <t>Zo V</t>
  </si>
  <si>
    <r>
      <rPr>
        <b/>
        <sz val="8"/>
        <color rgb="FF000000"/>
        <rFont val="Arial"/>
        <family val="2"/>
        <charset val="238"/>
      </rPr>
      <t xml:space="preserve">Moduł 2. </t>
    </r>
    <r>
      <rPr>
        <b/>
        <i/>
        <sz val="8"/>
        <color rgb="FF000000"/>
        <rFont val="Arial"/>
        <family val="2"/>
        <charset val="238"/>
      </rPr>
      <t>Praktyczna nauka języka angielskiego/niemieckiego</t>
    </r>
  </si>
  <si>
    <t>Praktyczna nauka języka angielskiego/ niemieckiego - słuchanie i mówienie</t>
  </si>
  <si>
    <t xml:space="preserve">Zo 1-6 </t>
  </si>
  <si>
    <t>E II,IV,VI</t>
  </si>
  <si>
    <t>Praktyczna nauka języka angielskiego/ niemieckiego - czytanie i mówienie</t>
  </si>
  <si>
    <t xml:space="preserve">Praktyczna nauka języka angielskiego/ niemieckiego - pisanie </t>
  </si>
  <si>
    <t>Praktyczna nauka języka angielskiego/ niemieckiego - gramatyka praktyczna</t>
  </si>
  <si>
    <t>Zo 1-6</t>
  </si>
  <si>
    <t>Praktyczna nauka języka angielskiego/ niemieckiego - sprawności zintegrowane 1</t>
  </si>
  <si>
    <t>Praktyczna nauka języka angielskiego/ niemieckiego - sprawności zintegrowane 2</t>
  </si>
  <si>
    <t>Praktyczna nauka języka angielskiego/ niemieckiego - sprawności zintegrowane 3</t>
  </si>
  <si>
    <t>Praktyczna nauka języka angielskiego/ niemieckiego - fonetyka praktyczna</t>
  </si>
  <si>
    <t>Zo 1-3, 5</t>
  </si>
  <si>
    <r>
      <rPr>
        <b/>
        <sz val="8"/>
        <color rgb="FF000000"/>
        <rFont val="Arial"/>
        <family val="2"/>
        <charset val="238"/>
      </rPr>
      <t xml:space="preserve">Moduł 3. </t>
    </r>
    <r>
      <rPr>
        <b/>
        <i/>
        <sz val="8"/>
        <color rgb="FF000000"/>
        <rFont val="Arial"/>
        <family val="2"/>
        <charset val="238"/>
      </rPr>
      <t>Wiedza o języku i komunikacji</t>
    </r>
  </si>
  <si>
    <t>Wstęp do językoznawstwa</t>
  </si>
  <si>
    <t>Zo1</t>
  </si>
  <si>
    <t>Wstęp do językoznawstwa angielskiego/niemieckiego</t>
  </si>
  <si>
    <t>Zo2</t>
  </si>
  <si>
    <t>E IV</t>
  </si>
  <si>
    <t>Gramatyka opisowa</t>
  </si>
  <si>
    <t>Teoretyczne podstawy uczenia się języków obcych</t>
  </si>
  <si>
    <t>Wiedza o akwizycji i nauce języków 1</t>
  </si>
  <si>
    <t>Zo 5</t>
  </si>
  <si>
    <t>Gramatyka kontrastywna</t>
  </si>
  <si>
    <t>Zo 3-4</t>
  </si>
  <si>
    <t>Zo II-III</t>
  </si>
  <si>
    <r>
      <rPr>
        <b/>
        <sz val="8"/>
        <color rgb="FF000000"/>
        <rFont val="Arial"/>
        <family val="2"/>
        <charset val="238"/>
      </rPr>
      <t xml:space="preserve">Moduł 4. </t>
    </r>
    <r>
      <rPr>
        <b/>
        <i/>
        <sz val="8"/>
        <color rgb="FF000000"/>
        <rFont val="Arial"/>
        <family val="2"/>
        <charset val="238"/>
      </rPr>
      <t>Wiedza o literaturze, kulturze i historii</t>
    </r>
  </si>
  <si>
    <t>Wstęp do literaturoznawstwa</t>
  </si>
  <si>
    <t xml:space="preserve"> Zo II</t>
  </si>
  <si>
    <t>Historia krajów angielskiego/ niemieckiego obszaru językowego</t>
  </si>
  <si>
    <t>Zo 1-2</t>
  </si>
  <si>
    <t>Zo I-II</t>
  </si>
  <si>
    <t>Wiedza o krajach angielskiego/ niemieckiego obszaru językowego</t>
  </si>
  <si>
    <t>E II</t>
  </si>
  <si>
    <t>Literatura brytyjska/ niemieckiego obszaru językowego</t>
  </si>
  <si>
    <t>Zo 3-5</t>
  </si>
  <si>
    <t>Literatura amerykańska/ Literatura pogranicza polsko-niemieckiego</t>
  </si>
  <si>
    <t xml:space="preserve">E II </t>
  </si>
  <si>
    <r>
      <t xml:space="preserve">Moduł 5. </t>
    </r>
    <r>
      <rPr>
        <b/>
        <i/>
        <sz val="7.5"/>
        <color rgb="FF000000"/>
        <rFont val="Arial"/>
        <family val="2"/>
        <charset val="238"/>
      </rPr>
      <t>Dyplomowanie</t>
    </r>
  </si>
  <si>
    <t>Seminarium dyplomowe</t>
  </si>
  <si>
    <t>Zo 4-6</t>
  </si>
  <si>
    <t>Zo IV-VI</t>
  </si>
  <si>
    <t>Pisanie akademickie</t>
  </si>
  <si>
    <t xml:space="preserve">Zo IV-V </t>
  </si>
  <si>
    <t>Praca dyplomowa</t>
  </si>
  <si>
    <t>Zo VI</t>
  </si>
  <si>
    <t>Egzamin dyplomowy</t>
  </si>
  <si>
    <t>Zo 5-6</t>
  </si>
  <si>
    <t>E VI</t>
  </si>
  <si>
    <r>
      <rPr>
        <b/>
        <sz val="8"/>
        <color rgb="FF000000"/>
        <rFont val="Arial"/>
        <family val="2"/>
        <charset val="238"/>
      </rPr>
      <t xml:space="preserve">Moduł 6. (obieralny) </t>
    </r>
    <r>
      <rPr>
        <b/>
        <i/>
        <sz val="8"/>
        <color rgb="FF000000"/>
        <rFont val="Arial"/>
        <family val="2"/>
        <charset val="238"/>
      </rPr>
      <t>Kształcenie nauczycielskie</t>
    </r>
  </si>
  <si>
    <t>Przygotowanie w zakresie psychologiczno-pedagogicznym</t>
  </si>
  <si>
    <t xml:space="preserve">Pedagogika ogólna </t>
  </si>
  <si>
    <t xml:space="preserve">Wprowadzenie do psychologii </t>
  </si>
  <si>
    <t>Psychologia rozwojowa i wychowawcza</t>
  </si>
  <si>
    <t>Zo III-IV</t>
  </si>
  <si>
    <t>Pedagogika szkolna</t>
  </si>
  <si>
    <t>Zo 4</t>
  </si>
  <si>
    <t>Zo IV</t>
  </si>
  <si>
    <t>Emisja głosu z ergonomią</t>
  </si>
  <si>
    <t>Zo 4-5</t>
  </si>
  <si>
    <t>Zo IV-V</t>
  </si>
  <si>
    <t>Elementy pedagogiki specjalnej</t>
  </si>
  <si>
    <t>Przygotowanie w zakresie dydaktycznym</t>
  </si>
  <si>
    <t xml:space="preserve">Podstawy dydaktyki </t>
  </si>
  <si>
    <t>Dydaktyka języka angielskiego/niemieckiego 1</t>
  </si>
  <si>
    <t>Projekt edukacyjny 1</t>
  </si>
  <si>
    <t>Warsztat nauczyciela języka angielskiego/niemieckiego 1</t>
  </si>
  <si>
    <t xml:space="preserve">Zo V-VI </t>
  </si>
  <si>
    <t>Materiały dydaktyczne w nauce języka angielskiego/niemieckiego 1</t>
  </si>
  <si>
    <t>Fonetyka praktyczna w pracy nauczyciela</t>
  </si>
  <si>
    <r>
      <rPr>
        <b/>
        <sz val="8"/>
        <color rgb="FF000000"/>
        <rFont val="Arial"/>
        <family val="2"/>
        <charset val="238"/>
      </rPr>
      <t xml:space="preserve">Moduł 7. </t>
    </r>
    <r>
      <rPr>
        <b/>
        <i/>
        <sz val="8"/>
        <color rgb="FF000000"/>
        <rFont val="Arial"/>
        <family val="2"/>
        <charset val="238"/>
      </rPr>
      <t xml:space="preserve">Praktyka </t>
    </r>
  </si>
  <si>
    <t>Praktyka psychologiczno-pedagogiczna</t>
  </si>
  <si>
    <t>Praktyka w zakresie nauczania języka angielskiego/niemieckiego w szkole podstawowej</t>
  </si>
  <si>
    <t>RAZEM</t>
  </si>
  <si>
    <t>specjalizacja: TRANSLATORSKA</t>
  </si>
  <si>
    <r>
      <rPr>
        <b/>
        <sz val="8"/>
        <color rgb="FF000000"/>
        <rFont val="Arial"/>
        <family val="2"/>
        <charset val="238"/>
      </rPr>
      <t xml:space="preserve">Moduł 1. </t>
    </r>
    <r>
      <rPr>
        <b/>
        <i/>
        <sz val="8"/>
        <color rgb="FF000000"/>
        <rFont val="Arial"/>
        <family val="2"/>
        <charset val="238"/>
      </rPr>
      <t>Przedmioty interdyscyplinarne</t>
    </r>
  </si>
  <si>
    <r>
      <t xml:space="preserve">Moduł 2. </t>
    </r>
    <r>
      <rPr>
        <b/>
        <i/>
        <sz val="8"/>
        <color rgb="FF000000"/>
        <rFont val="Arial"/>
        <family val="2"/>
        <charset val="238"/>
      </rPr>
      <t>Praktyczna nauka języka angielskiego</t>
    </r>
    <r>
      <rPr>
        <b/>
        <sz val="8"/>
        <color rgb="FF000000"/>
        <rFont val="Arial"/>
        <family val="2"/>
        <charset val="238"/>
      </rPr>
      <t>/niemieckiego</t>
    </r>
  </si>
  <si>
    <r>
      <t xml:space="preserve">Moduł 5. </t>
    </r>
    <r>
      <rPr>
        <b/>
        <i/>
        <sz val="8"/>
        <color rgb="FF000000"/>
        <rFont val="Arial"/>
        <family val="2"/>
        <charset val="238"/>
      </rPr>
      <t>Dyplomowanie</t>
    </r>
  </si>
  <si>
    <r>
      <rPr>
        <b/>
        <sz val="8"/>
        <color rgb="FF000000"/>
        <rFont val="Arial"/>
        <family val="2"/>
        <charset val="238"/>
      </rPr>
      <t xml:space="preserve">Moduł 6. (obieralny) </t>
    </r>
    <r>
      <rPr>
        <b/>
        <i/>
        <sz val="8"/>
        <color rgb="FF000000"/>
        <rFont val="Arial"/>
        <family val="2"/>
        <charset val="238"/>
      </rPr>
      <t>Kształcenie translatorskie</t>
    </r>
  </si>
  <si>
    <t>Podstawy translatoryki</t>
  </si>
  <si>
    <t>Warsztat tłumacza 1</t>
  </si>
  <si>
    <t>Przekład pisemny</t>
  </si>
  <si>
    <t>Rozumienie tekstów fachowych</t>
  </si>
  <si>
    <t>Tłumaczenia ustne 1</t>
  </si>
  <si>
    <t>Zo V-VI</t>
  </si>
  <si>
    <t>Komunikacja interpersonalna dla tłumaczy 1</t>
  </si>
  <si>
    <t>Projekt translatorski 1</t>
  </si>
  <si>
    <r>
      <rPr>
        <b/>
        <sz val="8"/>
        <color rgb="FF000000"/>
        <rFont val="Arial"/>
        <family val="2"/>
        <charset val="238"/>
      </rPr>
      <t xml:space="preserve">Moduł 7. </t>
    </r>
    <r>
      <rPr>
        <b/>
        <i/>
        <sz val="8"/>
        <color rgb="FF000000"/>
        <rFont val="Arial"/>
        <family val="2"/>
        <charset val="238"/>
      </rPr>
      <t>Praktyka</t>
    </r>
  </si>
  <si>
    <t>Praktyka translatorska</t>
  </si>
  <si>
    <t>stanowiącego załącznik do Uchwały nr 34/000/2023 Senatu AJP</t>
  </si>
  <si>
    <t>z dnia 27 czerwca 2023 r.</t>
  </si>
  <si>
    <t>Załącznik nr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</si>
</sst>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0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sz val="10"/>
      <name val="Arial CE"/>
      <charset val="238"/>
    </font>
    <font>
      <b/>
      <sz val="10"/>
      <name val="Cambria"/>
      <family val="1"/>
      <charset val="238"/>
    </font>
    <font>
      <b/>
      <u/>
      <sz val="10"/>
      <name val="Arial CE"/>
      <charset val="238"/>
    </font>
    <font>
      <sz val="9"/>
      <name val="Arial CE"/>
      <charset val="238"/>
    </font>
    <font>
      <sz val="9"/>
      <color indexed="10"/>
      <name val="Arial CE"/>
      <charset val="238"/>
    </font>
    <font>
      <b/>
      <i/>
      <sz val="9"/>
      <color indexed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6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9"/>
      <color indexed="10"/>
      <name val="Arial"/>
      <family val="2"/>
      <charset val="238"/>
    </font>
    <font>
      <sz val="7.5"/>
      <name val="Arial"/>
      <family val="2"/>
      <charset val="238"/>
    </font>
    <font>
      <i/>
      <sz val="8"/>
      <color indexed="1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indexed="10"/>
      <name val="Arial"/>
      <family val="2"/>
      <charset val="238"/>
    </font>
    <font>
      <b/>
      <i/>
      <sz val="8"/>
      <name val="Arial"/>
      <family val="2"/>
      <charset val="238"/>
    </font>
    <font>
      <sz val="7.5"/>
      <color theme="9"/>
      <name val="Arial"/>
      <family val="2"/>
      <charset val="238"/>
    </font>
    <font>
      <sz val="8"/>
      <color theme="9"/>
      <name val="Arial"/>
      <family val="2"/>
      <charset val="238"/>
    </font>
    <font>
      <i/>
      <sz val="8"/>
      <color theme="9"/>
      <name val="Arial"/>
      <family val="2"/>
      <charset val="238"/>
    </font>
    <font>
      <sz val="10"/>
      <color theme="9"/>
      <name val="Arial"/>
      <family val="2"/>
      <charset val="238"/>
    </font>
    <font>
      <sz val="6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i/>
      <sz val="8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trike/>
      <sz val="6"/>
      <color rgb="FF00B050"/>
      <name val="Arial"/>
      <family val="2"/>
      <charset val="238"/>
    </font>
    <font>
      <i/>
      <strike/>
      <sz val="8"/>
      <color rgb="FF00B05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sz val="6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10"/>
      <color rgb="FFED7D31"/>
      <name val="Arial"/>
      <family val="2"/>
      <charset val="238"/>
    </font>
    <font>
      <sz val="11"/>
      <color rgb="FF00B050"/>
      <name val="Calibri"/>
      <family val="2"/>
      <charset val="238"/>
    </font>
    <font>
      <b/>
      <sz val="7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i/>
      <strike/>
      <sz val="8"/>
      <color rgb="FF000000"/>
      <name val="Arial"/>
      <family val="2"/>
      <charset val="238"/>
    </font>
    <font>
      <i/>
      <strike/>
      <sz val="8"/>
      <color rgb="FFFF0000"/>
      <name val="Arial"/>
      <family val="2"/>
      <charset val="238"/>
    </font>
    <font>
      <strike/>
      <sz val="8"/>
      <name val="Arial"/>
      <family val="2"/>
      <charset val="238"/>
    </font>
    <font>
      <i/>
      <strike/>
      <sz val="8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sz val="7.5"/>
      <color rgb="FF000000"/>
      <name val="Arial"/>
      <family val="2"/>
      <charset val="238"/>
    </font>
    <font>
      <b/>
      <i/>
      <sz val="7.5"/>
      <color rgb="FF00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1"/>
        <bgColor indexed="27"/>
      </patternFill>
    </fill>
    <fill>
      <patternFill patternType="solid">
        <fgColor indexed="42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4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6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horizontal="right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15" borderId="1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8" fillId="12" borderId="1" xfId="0" applyFont="1" applyFill="1" applyBorder="1" applyAlignment="1">
      <alignment horizontal="left" vertical="center" wrapText="1"/>
    </xf>
    <xf numFmtId="0" fontId="29" fillId="12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9" fillId="0" borderId="0" xfId="0" applyFont="1"/>
    <xf numFmtId="0" fontId="36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/>
    <xf numFmtId="0" fontId="43" fillId="4" borderId="1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12" fillId="0" borderId="1" xfId="0" applyFont="1" applyBorder="1"/>
    <xf numFmtId="0" fontId="17" fillId="18" borderId="1" xfId="0" applyFont="1" applyFill="1" applyBorder="1" applyAlignment="1">
      <alignment horizontal="center" vertical="center"/>
    </xf>
    <xf numFmtId="0" fontId="45" fillId="19" borderId="1" xfId="0" applyFont="1" applyFill="1" applyBorder="1" applyAlignment="1">
      <alignment horizontal="center" vertical="center" wrapText="1"/>
    </xf>
    <xf numFmtId="0" fontId="46" fillId="19" borderId="1" xfId="0" applyFont="1" applyFill="1" applyBorder="1" applyAlignment="1">
      <alignment horizontal="center" vertical="center"/>
    </xf>
    <xf numFmtId="0" fontId="49" fillId="0" borderId="0" xfId="0" applyFont="1"/>
    <xf numFmtId="0" fontId="51" fillId="0" borderId="0" xfId="0" applyFont="1"/>
    <xf numFmtId="0" fontId="52" fillId="0" borderId="1" xfId="0" applyFont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3" fillId="5" borderId="1" xfId="0" applyFont="1" applyFill="1" applyBorder="1" applyAlignment="1">
      <alignment horizontal="center" vertical="center"/>
    </xf>
    <xf numFmtId="0" fontId="55" fillId="0" borderId="0" xfId="0" applyFont="1"/>
    <xf numFmtId="0" fontId="56" fillId="0" borderId="0" xfId="0" applyFont="1"/>
    <xf numFmtId="0" fontId="28" fillId="19" borderId="1" xfId="0" applyFont="1" applyFill="1" applyBorder="1" applyAlignment="1">
      <alignment horizontal="left" vertical="center" wrapText="1"/>
    </xf>
    <xf numFmtId="0" fontId="29" fillId="19" borderId="1" xfId="0" applyFont="1" applyFill="1" applyBorder="1" applyAlignment="1">
      <alignment horizontal="center" vertical="center"/>
    </xf>
    <xf numFmtId="0" fontId="58" fillId="3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0" fontId="58" fillId="4" borderId="1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8" fillId="15" borderId="1" xfId="0" applyFont="1" applyFill="1" applyBorder="1" applyAlignment="1">
      <alignment horizontal="center" vertical="center"/>
    </xf>
    <xf numFmtId="0" fontId="59" fillId="19" borderId="1" xfId="0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19" borderId="1" xfId="0" applyFont="1" applyFill="1" applyBorder="1" applyAlignment="1">
      <alignment horizontal="center" vertical="center"/>
    </xf>
    <xf numFmtId="0" fontId="60" fillId="19" borderId="1" xfId="0" applyFont="1" applyFill="1" applyBorder="1" applyAlignment="1">
      <alignment horizontal="center" vertical="center"/>
    </xf>
    <xf numFmtId="0" fontId="61" fillId="19" borderId="1" xfId="0" applyFont="1" applyFill="1" applyBorder="1" applyAlignment="1">
      <alignment horizontal="center" vertical="center"/>
    </xf>
    <xf numFmtId="0" fontId="58" fillId="16" borderId="1" xfId="0" applyFont="1" applyFill="1" applyBorder="1" applyAlignment="1">
      <alignment horizontal="center" vertical="center"/>
    </xf>
    <xf numFmtId="0" fontId="58" fillId="17" borderId="1" xfId="0" applyFont="1" applyFill="1" applyBorder="1" applyAlignment="1">
      <alignment horizontal="center" vertical="center"/>
    </xf>
    <xf numFmtId="0" fontId="62" fillId="19" borderId="1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16" borderId="6" xfId="0" applyFont="1" applyFill="1" applyBorder="1" applyAlignment="1">
      <alignment horizontal="center" vertical="center"/>
    </xf>
    <xf numFmtId="0" fontId="29" fillId="16" borderId="17" xfId="0" applyFont="1" applyFill="1" applyBorder="1" applyAlignment="1">
      <alignment horizontal="center" vertical="center"/>
    </xf>
    <xf numFmtId="0" fontId="59" fillId="16" borderId="17" xfId="0" applyFont="1" applyFill="1" applyBorder="1" applyAlignment="1">
      <alignment horizontal="center" vertical="center"/>
    </xf>
    <xf numFmtId="0" fontId="59" fillId="16" borderId="6" xfId="0" applyFont="1" applyFill="1" applyBorder="1" applyAlignment="1">
      <alignment horizontal="center" vertical="center"/>
    </xf>
    <xf numFmtId="0" fontId="12" fillId="0" borderId="17" xfId="0" applyFont="1" applyBorder="1"/>
    <xf numFmtId="0" fontId="15" fillId="5" borderId="2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12" fillId="12" borderId="0" xfId="0" applyFont="1" applyFill="1"/>
    <xf numFmtId="0" fontId="28" fillId="19" borderId="9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63" fillId="3" borderId="1" xfId="0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63" fillId="4" borderId="1" xfId="0" applyFont="1" applyFill="1" applyBorder="1" applyAlignment="1">
      <alignment horizontal="center" vertical="center"/>
    </xf>
    <xf numFmtId="0" fontId="65" fillId="4" borderId="1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3" fillId="5" borderId="1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0" fontId="30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left"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 vertical="center"/>
    </xf>
    <xf numFmtId="0" fontId="66" fillId="0" borderId="9" xfId="0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0" fontId="66" fillId="12" borderId="1" xfId="0" applyFont="1" applyFill="1" applyBorder="1" applyAlignment="1">
      <alignment horizontal="left" vertical="center" wrapText="1"/>
    </xf>
    <xf numFmtId="0" fontId="66" fillId="0" borderId="9" xfId="0" applyFont="1" applyBorder="1" applyAlignment="1">
      <alignment horizontal="left" vertical="center"/>
    </xf>
    <xf numFmtId="0" fontId="66" fillId="19" borderId="1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center" vertical="center" textRotation="90" wrapText="1"/>
    </xf>
    <xf numFmtId="0" fontId="34" fillId="2" borderId="6" xfId="0" applyFont="1" applyFill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textRotation="90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/>
    </xf>
    <xf numFmtId="0" fontId="47" fillId="6" borderId="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47" fillId="6" borderId="9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47" fillId="13" borderId="15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57" fillId="6" borderId="9" xfId="0" applyFont="1" applyFill="1" applyBorder="1" applyAlignment="1">
      <alignment horizontal="center" vertical="center"/>
    </xf>
    <xf numFmtId="0" fontId="57" fillId="6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17" fillId="7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29" fillId="11" borderId="1" xfId="0" applyFont="1" applyFill="1" applyBorder="1" applyAlignment="1">
      <alignment horizontal="center" vertical="center"/>
    </xf>
    <xf numFmtId="0" fontId="29" fillId="19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50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textRotation="90" wrapText="1"/>
    </xf>
    <xf numFmtId="0" fontId="29" fillId="11" borderId="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12" borderId="0" xfId="0" applyFont="1" applyFill="1" applyAlignment="1">
      <alignment horizontal="right" vertical="top"/>
    </xf>
    <xf numFmtId="0" fontId="20" fillId="0" borderId="18" xfId="0" applyFont="1" applyBorder="1" applyAlignment="1">
      <alignment horizontal="center" vertical="center" textRotation="90"/>
    </xf>
    <xf numFmtId="0" fontId="20" fillId="0" borderId="19" xfId="0" applyFont="1" applyBorder="1" applyAlignment="1">
      <alignment horizontal="center" vertical="center" textRotation="90"/>
    </xf>
    <xf numFmtId="0" fontId="17" fillId="6" borderId="19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35" fillId="8" borderId="18" xfId="0" applyFont="1" applyFill="1" applyBorder="1" applyAlignment="1">
      <alignment horizontal="center" vertical="center"/>
    </xf>
    <xf numFmtId="0" fontId="35" fillId="8" borderId="21" xfId="0" applyFont="1" applyFill="1" applyBorder="1" applyAlignment="1">
      <alignment horizontal="center" vertical="center"/>
    </xf>
    <xf numFmtId="0" fontId="35" fillId="8" borderId="22" xfId="0" applyFont="1" applyFill="1" applyBorder="1" applyAlignment="1">
      <alignment horizontal="center" vertical="center"/>
    </xf>
    <xf numFmtId="0" fontId="35" fillId="8" borderId="23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CCFFCC"/>
      <color rgb="FFCCFF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3"/>
  <sheetViews>
    <sheetView tabSelected="1" zoomScaleNormal="100" zoomScalePageLayoutView="125" workbookViewId="0">
      <selection activeCell="AB70" sqref="AB70"/>
    </sheetView>
  </sheetViews>
  <sheetFormatPr defaultColWidth="8.85546875" defaultRowHeight="12.75" x14ac:dyDescent="0.2"/>
  <cols>
    <col min="1" max="1" width="3" style="2" customWidth="1"/>
    <col min="2" max="2" width="27.7109375" style="2" customWidth="1"/>
    <col min="3" max="3" width="0.28515625" style="3" hidden="1" customWidth="1"/>
    <col min="4" max="4" width="6.42578125" style="3" customWidth="1"/>
    <col min="5" max="7" width="3.28515625" style="4" customWidth="1"/>
    <col min="8" max="8" width="3.28515625" style="5" customWidth="1"/>
    <col min="9" max="11" width="3.28515625" style="4" customWidth="1"/>
    <col min="12" max="12" width="3.28515625" style="5" customWidth="1"/>
    <col min="13" max="15" width="3.28515625" style="4" customWidth="1"/>
    <col min="16" max="16" width="3.28515625" style="5" customWidth="1"/>
    <col min="17" max="19" width="3.28515625" style="4" customWidth="1"/>
    <col min="20" max="20" width="3.28515625" style="5" customWidth="1"/>
    <col min="21" max="23" width="3.28515625" style="4" customWidth="1"/>
    <col min="24" max="24" width="3.28515625" style="5" customWidth="1"/>
    <col min="25" max="27" width="3.28515625" style="4" customWidth="1"/>
    <col min="28" max="28" width="3.28515625" style="5" customWidth="1"/>
    <col min="29" max="29" width="5.140625" style="7" customWidth="1"/>
    <col min="30" max="30" width="3.7109375" style="7" customWidth="1"/>
    <col min="31" max="31" width="5.28515625" style="7" customWidth="1"/>
    <col min="32" max="32" width="3.7109375" style="7" customWidth="1"/>
    <col min="33" max="33" width="3.7109375" style="6" customWidth="1"/>
    <col min="34" max="38" width="2.28515625" customWidth="1"/>
    <col min="39" max="43" width="2.42578125" customWidth="1"/>
    <col min="44" max="44" width="5.28515625" customWidth="1"/>
    <col min="45" max="45" width="3.7109375" customWidth="1"/>
    <col min="46" max="46" width="4.140625" customWidth="1"/>
    <col min="47" max="47" width="3.7109375" customWidth="1"/>
    <col min="48" max="48" width="4.42578125" customWidth="1"/>
  </cols>
  <sheetData>
    <row r="1" spans="1:38" x14ac:dyDescent="0.2">
      <c r="A1" s="208" t="s">
        <v>142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8"/>
      <c r="AI1" s="8"/>
      <c r="AJ1" s="8"/>
      <c r="AK1" s="8"/>
      <c r="AL1" s="8"/>
    </row>
    <row r="2" spans="1:38" x14ac:dyDescent="0.2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8"/>
      <c r="AI2" s="8"/>
      <c r="AJ2" s="8"/>
      <c r="AK2" s="8"/>
      <c r="AL2" s="8"/>
    </row>
    <row r="3" spans="1:38" x14ac:dyDescent="0.2">
      <c r="A3" s="234" t="s">
        <v>140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8"/>
      <c r="AI3" s="8"/>
      <c r="AJ3" s="8"/>
      <c r="AK3" s="8"/>
      <c r="AL3" s="8"/>
    </row>
    <row r="4" spans="1:38" x14ac:dyDescent="0.2">
      <c r="A4" s="234" t="s">
        <v>141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8"/>
      <c r="AI4" s="8"/>
      <c r="AJ4" s="8"/>
      <c r="AK4" s="8"/>
      <c r="AL4" s="8"/>
    </row>
    <row r="5" spans="1:38" ht="12.75" customHeight="1" x14ac:dyDescent="0.2">
      <c r="A5" s="209" t="s">
        <v>1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9"/>
      <c r="AI5" s="9"/>
      <c r="AJ5" s="9"/>
      <c r="AK5" s="9"/>
      <c r="AL5" s="9"/>
    </row>
    <row r="6" spans="1:38" ht="12.75" customHeight="1" x14ac:dyDescent="0.2">
      <c r="A6" s="210" t="s">
        <v>2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10"/>
      <c r="AI6" s="10"/>
      <c r="AJ6" s="10"/>
      <c r="AK6" s="10"/>
      <c r="AL6" s="10"/>
    </row>
    <row r="7" spans="1:38" x14ac:dyDescent="0.2">
      <c r="A7" s="212" t="s">
        <v>3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11"/>
      <c r="AI7" s="11"/>
      <c r="AJ7" s="11"/>
      <c r="AK7" s="11"/>
      <c r="AL7" s="11"/>
    </row>
    <row r="8" spans="1:38" x14ac:dyDescent="0.2">
      <c r="A8" s="213" t="s">
        <v>4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12"/>
      <c r="AI8" s="12"/>
      <c r="AJ8" s="12"/>
      <c r="AK8" s="12"/>
      <c r="AL8" s="12"/>
    </row>
    <row r="9" spans="1:38" x14ac:dyDescent="0.2">
      <c r="A9" s="213" t="s">
        <v>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12"/>
      <c r="AI9" s="12"/>
      <c r="AJ9" s="12"/>
      <c r="AK9" s="12"/>
      <c r="AL9" s="12"/>
    </row>
    <row r="10" spans="1:38" ht="8.2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38" x14ac:dyDescent="0.2">
      <c r="A11" s="214" t="s">
        <v>6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13"/>
      <c r="AH11" s="13"/>
      <c r="AI11" s="13"/>
      <c r="AJ11" s="13"/>
      <c r="AK11" s="13"/>
      <c r="AL11" s="13"/>
    </row>
    <row r="12" spans="1:38" s="1" customFormat="1" ht="13.5" thickBot="1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</row>
    <row r="13" spans="1:38" s="14" customFormat="1" ht="12.75" customHeight="1" x14ac:dyDescent="0.2">
      <c r="A13" s="215" t="s">
        <v>7</v>
      </c>
      <c r="B13" s="164" t="s">
        <v>8</v>
      </c>
      <c r="C13" s="217" t="s">
        <v>9</v>
      </c>
      <c r="D13" s="220" t="s">
        <v>10</v>
      </c>
      <c r="E13" s="166" t="s">
        <v>11</v>
      </c>
      <c r="F13" s="166"/>
      <c r="G13" s="166"/>
      <c r="H13" s="166"/>
      <c r="I13" s="166"/>
      <c r="J13" s="166"/>
      <c r="K13" s="166"/>
      <c r="L13" s="166"/>
      <c r="M13" s="166" t="s">
        <v>12</v>
      </c>
      <c r="N13" s="166"/>
      <c r="O13" s="166"/>
      <c r="P13" s="166"/>
      <c r="Q13" s="166"/>
      <c r="R13" s="166"/>
      <c r="S13" s="166"/>
      <c r="T13" s="166"/>
      <c r="U13" s="166" t="s">
        <v>13</v>
      </c>
      <c r="V13" s="166"/>
      <c r="W13" s="166"/>
      <c r="X13" s="166"/>
      <c r="Y13" s="166"/>
      <c r="Z13" s="166"/>
      <c r="AA13" s="166"/>
      <c r="AB13" s="166"/>
      <c r="AC13" s="167" t="s">
        <v>14</v>
      </c>
      <c r="AD13" s="164" t="s">
        <v>15</v>
      </c>
      <c r="AE13" s="164"/>
      <c r="AF13" s="164"/>
      <c r="AG13" s="235" t="s">
        <v>16</v>
      </c>
    </row>
    <row r="14" spans="1:38" s="14" customFormat="1" x14ac:dyDescent="0.2">
      <c r="A14" s="216"/>
      <c r="B14" s="165"/>
      <c r="C14" s="218"/>
      <c r="D14" s="221"/>
      <c r="E14" s="161" t="s">
        <v>17</v>
      </c>
      <c r="F14" s="162"/>
      <c r="G14" s="163"/>
      <c r="H14" s="159" t="s">
        <v>16</v>
      </c>
      <c r="I14" s="161" t="s">
        <v>18</v>
      </c>
      <c r="J14" s="162"/>
      <c r="K14" s="163"/>
      <c r="L14" s="159" t="s">
        <v>16</v>
      </c>
      <c r="M14" s="161" t="s">
        <v>19</v>
      </c>
      <c r="N14" s="162"/>
      <c r="O14" s="163"/>
      <c r="P14" s="159" t="s">
        <v>16</v>
      </c>
      <c r="Q14" s="161" t="s">
        <v>20</v>
      </c>
      <c r="R14" s="162"/>
      <c r="S14" s="163"/>
      <c r="T14" s="159" t="s">
        <v>16</v>
      </c>
      <c r="U14" s="161" t="s">
        <v>21</v>
      </c>
      <c r="V14" s="162"/>
      <c r="W14" s="163"/>
      <c r="X14" s="159" t="s">
        <v>16</v>
      </c>
      <c r="Y14" s="161" t="s">
        <v>22</v>
      </c>
      <c r="Z14" s="162"/>
      <c r="AA14" s="163"/>
      <c r="AB14" s="159" t="s">
        <v>16</v>
      </c>
      <c r="AC14" s="168"/>
      <c r="AD14" s="165"/>
      <c r="AE14" s="165"/>
      <c r="AF14" s="165"/>
      <c r="AG14" s="236"/>
    </row>
    <row r="15" spans="1:38" s="14" customFormat="1" ht="18.95" customHeight="1" x14ac:dyDescent="0.2">
      <c r="A15" s="216"/>
      <c r="B15" s="165"/>
      <c r="C15" s="219"/>
      <c r="D15" s="221"/>
      <c r="E15" s="34" t="s">
        <v>23</v>
      </c>
      <c r="F15" s="34" t="s">
        <v>24</v>
      </c>
      <c r="G15" s="34" t="s">
        <v>25</v>
      </c>
      <c r="H15" s="160"/>
      <c r="I15" s="34" t="s">
        <v>23</v>
      </c>
      <c r="J15" s="34" t="s">
        <v>24</v>
      </c>
      <c r="K15" s="34" t="s">
        <v>25</v>
      </c>
      <c r="L15" s="160"/>
      <c r="M15" s="35" t="s">
        <v>23</v>
      </c>
      <c r="N15" s="35" t="s">
        <v>24</v>
      </c>
      <c r="O15" s="35" t="s">
        <v>25</v>
      </c>
      <c r="P15" s="160"/>
      <c r="Q15" s="35" t="s">
        <v>23</v>
      </c>
      <c r="R15" s="35" t="s">
        <v>24</v>
      </c>
      <c r="S15" s="35" t="s">
        <v>25</v>
      </c>
      <c r="T15" s="160"/>
      <c r="U15" s="36" t="s">
        <v>23</v>
      </c>
      <c r="V15" s="36" t="s">
        <v>24</v>
      </c>
      <c r="W15" s="36" t="s">
        <v>25</v>
      </c>
      <c r="X15" s="160"/>
      <c r="Y15" s="36" t="s">
        <v>23</v>
      </c>
      <c r="Z15" s="36" t="s">
        <v>24</v>
      </c>
      <c r="AA15" s="36" t="s">
        <v>25</v>
      </c>
      <c r="AB15" s="160"/>
      <c r="AC15" s="168"/>
      <c r="AD15" s="66" t="s">
        <v>23</v>
      </c>
      <c r="AE15" s="66" t="s">
        <v>24</v>
      </c>
      <c r="AF15" s="66" t="s">
        <v>25</v>
      </c>
      <c r="AG15" s="236"/>
      <c r="AI15" s="138"/>
    </row>
    <row r="16" spans="1:38" s="14" customFormat="1" ht="20.100000000000001" customHeight="1" x14ac:dyDescent="0.2">
      <c r="A16" s="172" t="s">
        <v>26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65">
        <f>SUM(AC17:AC26)</f>
        <v>329</v>
      </c>
      <c r="AD16" s="65">
        <f>SUM(AD17:AD26)</f>
        <v>119</v>
      </c>
      <c r="AE16" s="65">
        <f t="shared" ref="AE16:AF16" si="0">SUM(AE17:AE26)</f>
        <v>180</v>
      </c>
      <c r="AF16" s="65">
        <f t="shared" si="0"/>
        <v>30</v>
      </c>
      <c r="AG16" s="237">
        <f>SUM(AG17:AG26)</f>
        <v>17</v>
      </c>
    </row>
    <row r="17" spans="1:36" s="14" customFormat="1" ht="20.100000000000001" customHeight="1" x14ac:dyDescent="0.2">
      <c r="A17" s="68">
        <v>1</v>
      </c>
      <c r="B17" s="28" t="s">
        <v>27</v>
      </c>
      <c r="C17" s="64" t="s">
        <v>28</v>
      </c>
      <c r="D17" s="120" t="s">
        <v>29</v>
      </c>
      <c r="E17" s="113"/>
      <c r="F17" s="113"/>
      <c r="G17" s="113"/>
      <c r="H17" s="121"/>
      <c r="I17" s="37">
        <v>30</v>
      </c>
      <c r="J17" s="37"/>
      <c r="K17" s="37"/>
      <c r="L17" s="121">
        <v>2</v>
      </c>
      <c r="M17" s="115"/>
      <c r="N17" s="115"/>
      <c r="O17" s="115"/>
      <c r="P17" s="121"/>
      <c r="Q17" s="38"/>
      <c r="R17" s="38"/>
      <c r="S17" s="38"/>
      <c r="T17" s="30"/>
      <c r="U17" s="116"/>
      <c r="V17" s="116"/>
      <c r="W17" s="116"/>
      <c r="X17" s="121"/>
      <c r="Y17" s="39"/>
      <c r="Z17" s="39"/>
      <c r="AA17" s="39"/>
      <c r="AB17" s="30"/>
      <c r="AC17" s="151">
        <f t="shared" ref="AC17:AC25" si="1">AD17+AE17+AF17</f>
        <v>30</v>
      </c>
      <c r="AD17" s="117">
        <f>E17+I17+M17+Q17+U17+Y17</f>
        <v>30</v>
      </c>
      <c r="AE17" s="117">
        <f t="shared" ref="AE17:AE25" si="2">F17+J17+N17+R17+V17+Z17</f>
        <v>0</v>
      </c>
      <c r="AF17" s="117">
        <f t="shared" ref="AF17:AF25" si="3">G17+K17+O17+S17+W17+AA17</f>
        <v>0</v>
      </c>
      <c r="AG17" s="239">
        <f t="shared" ref="AG17:AG25" si="4">H17+L17+P17+T17+X17+AB17</f>
        <v>2</v>
      </c>
    </row>
    <row r="18" spans="1:36" s="14" customFormat="1" ht="20.100000000000001" customHeight="1" x14ac:dyDescent="0.2">
      <c r="A18" s="68">
        <v>2</v>
      </c>
      <c r="B18" s="28" t="s">
        <v>30</v>
      </c>
      <c r="C18" s="64" t="s">
        <v>31</v>
      </c>
      <c r="D18" s="120" t="s">
        <v>32</v>
      </c>
      <c r="E18" s="113"/>
      <c r="F18" s="113"/>
      <c r="G18" s="113">
        <v>30</v>
      </c>
      <c r="H18" s="121">
        <v>2</v>
      </c>
      <c r="I18" s="37"/>
      <c r="J18" s="37"/>
      <c r="K18" s="37"/>
      <c r="L18" s="121"/>
      <c r="M18" s="115"/>
      <c r="N18" s="115"/>
      <c r="O18" s="115"/>
      <c r="P18" s="121"/>
      <c r="Q18" s="38"/>
      <c r="R18" s="38"/>
      <c r="S18" s="38"/>
      <c r="T18" s="30"/>
      <c r="U18" s="116"/>
      <c r="V18" s="116"/>
      <c r="W18" s="116"/>
      <c r="X18" s="121"/>
      <c r="Y18" s="39"/>
      <c r="Z18" s="39"/>
      <c r="AA18" s="39"/>
      <c r="AB18" s="30"/>
      <c r="AC18" s="151">
        <f t="shared" si="1"/>
        <v>30</v>
      </c>
      <c r="AD18" s="117">
        <f t="shared" ref="AD18:AD25" si="5">E18+I18+M18+Q18+U18+Y18</f>
        <v>0</v>
      </c>
      <c r="AE18" s="117">
        <f t="shared" si="2"/>
        <v>0</v>
      </c>
      <c r="AF18" s="117">
        <f t="shared" si="3"/>
        <v>30</v>
      </c>
      <c r="AG18" s="239">
        <f t="shared" si="4"/>
        <v>2</v>
      </c>
      <c r="AI18" s="102"/>
    </row>
    <row r="19" spans="1:36" s="14" customFormat="1" ht="20.100000000000001" customHeight="1" x14ac:dyDescent="0.2">
      <c r="A19" s="69">
        <v>3</v>
      </c>
      <c r="B19" s="28" t="s">
        <v>33</v>
      </c>
      <c r="C19" s="64" t="s">
        <v>34</v>
      </c>
      <c r="D19" s="120" t="s">
        <v>35</v>
      </c>
      <c r="E19" s="113">
        <v>4</v>
      </c>
      <c r="F19" s="113"/>
      <c r="G19" s="113"/>
      <c r="H19" s="121">
        <v>0</v>
      </c>
      <c r="I19" s="37"/>
      <c r="J19" s="37"/>
      <c r="K19" s="37"/>
      <c r="L19" s="121"/>
      <c r="M19" s="115"/>
      <c r="N19" s="115"/>
      <c r="O19" s="115"/>
      <c r="P19" s="121"/>
      <c r="Q19" s="38"/>
      <c r="R19" s="38"/>
      <c r="S19" s="38"/>
      <c r="T19" s="30"/>
      <c r="U19" s="116"/>
      <c r="V19" s="116"/>
      <c r="W19" s="116"/>
      <c r="X19" s="121"/>
      <c r="Y19" s="39"/>
      <c r="Z19" s="39"/>
      <c r="AA19" s="39"/>
      <c r="AB19" s="30"/>
      <c r="AC19" s="151">
        <f t="shared" si="1"/>
        <v>4</v>
      </c>
      <c r="AD19" s="117">
        <f t="shared" si="5"/>
        <v>4</v>
      </c>
      <c r="AE19" s="117">
        <f t="shared" si="2"/>
        <v>0</v>
      </c>
      <c r="AF19" s="117">
        <f t="shared" si="3"/>
        <v>0</v>
      </c>
      <c r="AG19" s="239">
        <f t="shared" si="4"/>
        <v>0</v>
      </c>
    </row>
    <row r="20" spans="1:36" s="14" customFormat="1" ht="20.100000000000001" customHeight="1" x14ac:dyDescent="0.2">
      <c r="A20" s="69">
        <v>4</v>
      </c>
      <c r="B20" s="28" t="s">
        <v>36</v>
      </c>
      <c r="C20" s="64" t="s">
        <v>37</v>
      </c>
      <c r="D20" s="120" t="s">
        <v>38</v>
      </c>
      <c r="E20" s="113"/>
      <c r="F20" s="113">
        <v>30</v>
      </c>
      <c r="G20" s="113"/>
      <c r="H20" s="121">
        <v>2</v>
      </c>
      <c r="I20" s="37"/>
      <c r="J20" s="37">
        <v>30</v>
      </c>
      <c r="K20" s="37"/>
      <c r="L20" s="121">
        <v>2</v>
      </c>
      <c r="M20" s="115"/>
      <c r="N20" s="115">
        <v>30</v>
      </c>
      <c r="O20" s="115"/>
      <c r="P20" s="33">
        <v>2</v>
      </c>
      <c r="Q20" s="38"/>
      <c r="R20" s="38"/>
      <c r="S20" s="38"/>
      <c r="T20" s="30"/>
      <c r="U20" s="116"/>
      <c r="V20" s="116"/>
      <c r="W20" s="116"/>
      <c r="X20" s="121"/>
      <c r="Y20" s="39"/>
      <c r="Z20" s="39"/>
      <c r="AA20" s="39"/>
      <c r="AB20" s="30"/>
      <c r="AC20" s="151">
        <f t="shared" si="1"/>
        <v>90</v>
      </c>
      <c r="AD20" s="117">
        <f t="shared" si="5"/>
        <v>0</v>
      </c>
      <c r="AE20" s="117">
        <f t="shared" si="2"/>
        <v>90</v>
      </c>
      <c r="AF20" s="117">
        <f t="shared" si="3"/>
        <v>0</v>
      </c>
      <c r="AG20" s="239">
        <f t="shared" si="4"/>
        <v>6</v>
      </c>
    </row>
    <row r="21" spans="1:36" s="93" customFormat="1" ht="20.100000000000001" customHeight="1" x14ac:dyDescent="0.2">
      <c r="A21" s="69">
        <v>5</v>
      </c>
      <c r="B21" s="28" t="s">
        <v>39</v>
      </c>
      <c r="C21" s="87" t="s">
        <v>31</v>
      </c>
      <c r="D21" s="120" t="s">
        <v>32</v>
      </c>
      <c r="E21" s="113">
        <v>20</v>
      </c>
      <c r="F21" s="113">
        <v>30</v>
      </c>
      <c r="G21" s="113"/>
      <c r="H21" s="122">
        <v>3</v>
      </c>
      <c r="I21" s="88"/>
      <c r="J21" s="88"/>
      <c r="K21" s="88"/>
      <c r="L21" s="121"/>
      <c r="M21" s="115"/>
      <c r="N21" s="115"/>
      <c r="O21" s="115"/>
      <c r="P21" s="33"/>
      <c r="Q21" s="90"/>
      <c r="R21" s="90"/>
      <c r="S21" s="90"/>
      <c r="T21" s="89"/>
      <c r="U21" s="116"/>
      <c r="V21" s="116"/>
      <c r="W21" s="116"/>
      <c r="X21" s="121"/>
      <c r="Y21" s="91"/>
      <c r="Z21" s="91"/>
      <c r="AA21" s="91"/>
      <c r="AB21" s="89"/>
      <c r="AC21" s="151">
        <f t="shared" si="1"/>
        <v>50</v>
      </c>
      <c r="AD21" s="117">
        <f t="shared" si="5"/>
        <v>20</v>
      </c>
      <c r="AE21" s="117">
        <f t="shared" si="2"/>
        <v>30</v>
      </c>
      <c r="AF21" s="117">
        <f t="shared" si="3"/>
        <v>0</v>
      </c>
      <c r="AG21" s="239">
        <f t="shared" si="4"/>
        <v>3</v>
      </c>
      <c r="AI21" s="109"/>
    </row>
    <row r="22" spans="1:36" s="14" customFormat="1" ht="20.100000000000001" customHeight="1" x14ac:dyDescent="0.25">
      <c r="A22" s="69">
        <v>6</v>
      </c>
      <c r="B22" s="28" t="s">
        <v>40</v>
      </c>
      <c r="C22" s="103" t="s">
        <v>31</v>
      </c>
      <c r="D22" s="120" t="s">
        <v>32</v>
      </c>
      <c r="E22" s="113">
        <v>5</v>
      </c>
      <c r="F22" s="152"/>
      <c r="G22" s="113"/>
      <c r="H22" s="121">
        <v>1</v>
      </c>
      <c r="I22" s="104"/>
      <c r="J22" s="104"/>
      <c r="K22" s="104"/>
      <c r="L22" s="121"/>
      <c r="M22" s="115"/>
      <c r="N22" s="115"/>
      <c r="O22" s="115"/>
      <c r="P22" s="33"/>
      <c r="Q22" s="106"/>
      <c r="R22" s="106"/>
      <c r="S22" s="106"/>
      <c r="T22" s="105"/>
      <c r="U22" s="116"/>
      <c r="V22" s="116"/>
      <c r="W22" s="116"/>
      <c r="X22" s="121"/>
      <c r="Y22" s="108"/>
      <c r="Z22" s="108"/>
      <c r="AA22" s="108"/>
      <c r="AB22" s="105"/>
      <c r="AC22" s="151">
        <f t="shared" si="1"/>
        <v>5</v>
      </c>
      <c r="AD22" s="117">
        <f t="shared" si="5"/>
        <v>5</v>
      </c>
      <c r="AE22" s="117">
        <f t="shared" si="2"/>
        <v>0</v>
      </c>
      <c r="AF22" s="117">
        <f t="shared" si="3"/>
        <v>0</v>
      </c>
      <c r="AG22" s="239">
        <f t="shared" si="4"/>
        <v>1</v>
      </c>
      <c r="AI22" s="110"/>
    </row>
    <row r="23" spans="1:36" s="14" customFormat="1" ht="20.100000000000001" customHeight="1" x14ac:dyDescent="0.2">
      <c r="A23" s="69">
        <v>7</v>
      </c>
      <c r="B23" s="28" t="s">
        <v>41</v>
      </c>
      <c r="C23" s="64" t="s">
        <v>42</v>
      </c>
      <c r="D23" s="120" t="s">
        <v>43</v>
      </c>
      <c r="E23" s="113"/>
      <c r="F23" s="113">
        <v>30</v>
      </c>
      <c r="G23" s="113"/>
      <c r="H23" s="121">
        <v>0</v>
      </c>
      <c r="I23" s="37"/>
      <c r="J23" s="37">
        <v>30</v>
      </c>
      <c r="K23" s="37"/>
      <c r="L23" s="121">
        <v>0</v>
      </c>
      <c r="M23" s="115"/>
      <c r="N23" s="115"/>
      <c r="O23" s="115"/>
      <c r="P23" s="121"/>
      <c r="Q23" s="38"/>
      <c r="R23" s="38"/>
      <c r="S23" s="38"/>
      <c r="T23" s="30"/>
      <c r="U23" s="116"/>
      <c r="V23" s="116"/>
      <c r="W23" s="116"/>
      <c r="X23" s="121"/>
      <c r="Y23" s="39"/>
      <c r="Z23" s="39"/>
      <c r="AA23" s="39"/>
      <c r="AB23" s="30"/>
      <c r="AC23" s="151">
        <f t="shared" si="1"/>
        <v>60</v>
      </c>
      <c r="AD23" s="117">
        <f t="shared" si="5"/>
        <v>0</v>
      </c>
      <c r="AE23" s="117">
        <f t="shared" si="2"/>
        <v>60</v>
      </c>
      <c r="AF23" s="117">
        <f t="shared" si="3"/>
        <v>0</v>
      </c>
      <c r="AG23" s="239">
        <f t="shared" si="4"/>
        <v>0</v>
      </c>
    </row>
    <row r="24" spans="1:36" s="14" customFormat="1" ht="20.100000000000001" customHeight="1" x14ac:dyDescent="0.2">
      <c r="A24" s="69">
        <v>8</v>
      </c>
      <c r="B24" s="28" t="s">
        <v>44</v>
      </c>
      <c r="C24" s="103" t="s">
        <v>45</v>
      </c>
      <c r="D24" s="120" t="s">
        <v>46</v>
      </c>
      <c r="E24" s="113"/>
      <c r="F24" s="152"/>
      <c r="G24" s="113"/>
      <c r="H24" s="121"/>
      <c r="I24" s="104"/>
      <c r="J24" s="104"/>
      <c r="K24" s="104"/>
      <c r="L24" s="121"/>
      <c r="M24" s="115">
        <v>15</v>
      </c>
      <c r="N24" s="115"/>
      <c r="O24" s="115"/>
      <c r="P24" s="33">
        <v>1</v>
      </c>
      <c r="Q24" s="106"/>
      <c r="R24" s="106"/>
      <c r="S24" s="106"/>
      <c r="T24" s="105"/>
      <c r="U24" s="116"/>
      <c r="V24" s="116"/>
      <c r="W24" s="116"/>
      <c r="X24" s="121"/>
      <c r="Y24" s="108"/>
      <c r="Z24" s="108"/>
      <c r="AA24" s="108"/>
      <c r="AB24" s="105"/>
      <c r="AC24" s="151">
        <f t="shared" si="1"/>
        <v>15</v>
      </c>
      <c r="AD24" s="117">
        <f t="shared" si="5"/>
        <v>15</v>
      </c>
      <c r="AE24" s="117">
        <f t="shared" si="2"/>
        <v>0</v>
      </c>
      <c r="AF24" s="117">
        <f t="shared" si="3"/>
        <v>0</v>
      </c>
      <c r="AG24" s="239">
        <f t="shared" si="4"/>
        <v>1</v>
      </c>
      <c r="AJ24" s="102"/>
    </row>
    <row r="25" spans="1:36" s="14" customFormat="1" ht="20.100000000000001" customHeight="1" x14ac:dyDescent="0.2">
      <c r="A25" s="69">
        <v>9</v>
      </c>
      <c r="B25" s="28" t="s">
        <v>47</v>
      </c>
      <c r="C25" s="103" t="s">
        <v>45</v>
      </c>
      <c r="D25" s="120" t="s">
        <v>46</v>
      </c>
      <c r="E25" s="113"/>
      <c r="F25" s="152"/>
      <c r="G25" s="113"/>
      <c r="H25" s="121"/>
      <c r="I25" s="104"/>
      <c r="J25" s="104"/>
      <c r="K25" s="104"/>
      <c r="L25" s="121"/>
      <c r="M25" s="115">
        <v>15</v>
      </c>
      <c r="N25" s="115"/>
      <c r="O25" s="115"/>
      <c r="P25" s="33">
        <v>1</v>
      </c>
      <c r="Q25" s="106"/>
      <c r="R25" s="106"/>
      <c r="S25" s="106"/>
      <c r="T25" s="105"/>
      <c r="U25" s="116"/>
      <c r="V25" s="116"/>
      <c r="W25" s="116"/>
      <c r="X25" s="121"/>
      <c r="Y25" s="108"/>
      <c r="Z25" s="108"/>
      <c r="AA25" s="108"/>
      <c r="AB25" s="105"/>
      <c r="AC25" s="151">
        <f t="shared" si="1"/>
        <v>15</v>
      </c>
      <c r="AD25" s="117">
        <f t="shared" si="5"/>
        <v>15</v>
      </c>
      <c r="AE25" s="117">
        <f t="shared" si="2"/>
        <v>0</v>
      </c>
      <c r="AF25" s="117">
        <f t="shared" si="3"/>
        <v>0</v>
      </c>
      <c r="AG25" s="239">
        <f t="shared" si="4"/>
        <v>1</v>
      </c>
    </row>
    <row r="26" spans="1:36" s="93" customFormat="1" ht="20.100000000000001" customHeight="1" x14ac:dyDescent="0.2">
      <c r="A26" s="69">
        <v>10</v>
      </c>
      <c r="B26" s="28" t="s">
        <v>48</v>
      </c>
      <c r="C26" s="87" t="s">
        <v>49</v>
      </c>
      <c r="D26" s="120" t="s">
        <v>50</v>
      </c>
      <c r="E26" s="113"/>
      <c r="F26" s="113"/>
      <c r="G26" s="113"/>
      <c r="H26" s="121"/>
      <c r="I26" s="88"/>
      <c r="J26" s="88"/>
      <c r="K26" s="88"/>
      <c r="L26" s="121"/>
      <c r="M26" s="115"/>
      <c r="N26" s="115"/>
      <c r="O26" s="153"/>
      <c r="P26" s="33"/>
      <c r="Q26" s="94"/>
      <c r="R26" s="90"/>
      <c r="S26" s="94"/>
      <c r="T26" s="89"/>
      <c r="U26" s="116">
        <v>30</v>
      </c>
      <c r="V26" s="116"/>
      <c r="W26" s="116"/>
      <c r="X26" s="122">
        <v>1</v>
      </c>
      <c r="Y26" s="91"/>
      <c r="Z26" s="91"/>
      <c r="AA26" s="91"/>
      <c r="AB26" s="89"/>
      <c r="AC26" s="151">
        <f>AD26+AE26+AF26</f>
        <v>30</v>
      </c>
      <c r="AD26" s="117">
        <f>E26+I26+M26+Q26+U26+Y26</f>
        <v>30</v>
      </c>
      <c r="AE26" s="117">
        <f>F26+J26+N26+R26+V26+Z26</f>
        <v>0</v>
      </c>
      <c r="AF26" s="117">
        <f>G26+K26+O26+S26+W26+AA26</f>
        <v>0</v>
      </c>
      <c r="AG26" s="239">
        <f>H26+L26+P26+T26+X26+AB26</f>
        <v>1</v>
      </c>
    </row>
    <row r="27" spans="1:36" s="14" customFormat="1" ht="20.100000000000001" customHeight="1" x14ac:dyDescent="0.2">
      <c r="A27" s="174" t="s">
        <v>51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6"/>
      <c r="AC27" s="65">
        <f>SUM(AC28:AC35)</f>
        <v>1050</v>
      </c>
      <c r="AD27" s="65">
        <f>SUM(AD28:AD35)</f>
        <v>0</v>
      </c>
      <c r="AE27" s="65">
        <f>SUM(AE28:AE35)</f>
        <v>990</v>
      </c>
      <c r="AF27" s="65">
        <f>SUM(AF28:AF35)</f>
        <v>60</v>
      </c>
      <c r="AG27" s="237">
        <f>SUM(AG28:AG35)</f>
        <v>58</v>
      </c>
      <c r="AH27" s="138"/>
    </row>
    <row r="28" spans="1:36" s="14" customFormat="1" ht="21.6" customHeight="1" x14ac:dyDescent="0.2">
      <c r="A28" s="69">
        <v>11</v>
      </c>
      <c r="B28" s="74" t="s">
        <v>52</v>
      </c>
      <c r="C28" s="64" t="s">
        <v>53</v>
      </c>
      <c r="D28" s="169" t="s">
        <v>54</v>
      </c>
      <c r="E28" s="37"/>
      <c r="F28" s="37"/>
      <c r="G28" s="37"/>
      <c r="H28" s="75"/>
      <c r="I28" s="37"/>
      <c r="J28" s="37"/>
      <c r="K28" s="37"/>
      <c r="L28" s="75"/>
      <c r="M28" s="38"/>
      <c r="N28" s="38">
        <v>30</v>
      </c>
      <c r="O28" s="38"/>
      <c r="P28" s="75">
        <v>2</v>
      </c>
      <c r="Q28" s="38"/>
      <c r="R28" s="38">
        <v>30</v>
      </c>
      <c r="S28" s="38"/>
      <c r="T28" s="75">
        <v>2</v>
      </c>
      <c r="U28" s="39"/>
      <c r="V28" s="39">
        <v>30</v>
      </c>
      <c r="W28" s="39"/>
      <c r="X28" s="75">
        <v>3</v>
      </c>
      <c r="Y28" s="39"/>
      <c r="Z28" s="39">
        <v>30</v>
      </c>
      <c r="AA28" s="39"/>
      <c r="AB28" s="75">
        <v>3</v>
      </c>
      <c r="AC28" s="54">
        <f t="shared" ref="AC28:AC35" si="6">AD28+AE28+AF28</f>
        <v>120</v>
      </c>
      <c r="AD28" s="32">
        <f t="shared" ref="AD28:AG42" si="7">E28+I28+M28+Q28+U28+Y28</f>
        <v>0</v>
      </c>
      <c r="AE28" s="32">
        <f t="shared" si="7"/>
        <v>120</v>
      </c>
      <c r="AF28" s="32">
        <f t="shared" si="7"/>
        <v>0</v>
      </c>
      <c r="AG28" s="238">
        <f t="shared" si="7"/>
        <v>10</v>
      </c>
    </row>
    <row r="29" spans="1:36" s="14" customFormat="1" ht="22.15" customHeight="1" x14ac:dyDescent="0.2">
      <c r="A29" s="69">
        <v>12</v>
      </c>
      <c r="B29" s="74" t="s">
        <v>55</v>
      </c>
      <c r="C29" s="64" t="s">
        <v>53</v>
      </c>
      <c r="D29" s="169"/>
      <c r="E29" s="37"/>
      <c r="F29" s="37"/>
      <c r="G29" s="37"/>
      <c r="H29" s="75"/>
      <c r="I29" s="37"/>
      <c r="J29" s="37"/>
      <c r="K29" s="37"/>
      <c r="L29" s="75"/>
      <c r="M29" s="38"/>
      <c r="N29" s="38">
        <v>30</v>
      </c>
      <c r="O29" s="38"/>
      <c r="P29" s="75">
        <v>2</v>
      </c>
      <c r="Q29" s="38"/>
      <c r="R29" s="38">
        <v>30</v>
      </c>
      <c r="S29" s="38"/>
      <c r="T29" s="75">
        <v>2</v>
      </c>
      <c r="U29" s="39"/>
      <c r="V29" s="39">
        <v>30</v>
      </c>
      <c r="W29" s="39"/>
      <c r="X29" s="75">
        <v>3</v>
      </c>
      <c r="Y29" s="39"/>
      <c r="Z29" s="39">
        <v>30</v>
      </c>
      <c r="AA29" s="39"/>
      <c r="AB29" s="75">
        <v>3</v>
      </c>
      <c r="AC29" s="54">
        <f t="shared" si="6"/>
        <v>120</v>
      </c>
      <c r="AD29" s="32">
        <f t="shared" si="7"/>
        <v>0</v>
      </c>
      <c r="AE29" s="32">
        <f t="shared" si="7"/>
        <v>120</v>
      </c>
      <c r="AF29" s="32">
        <f t="shared" si="7"/>
        <v>0</v>
      </c>
      <c r="AG29" s="238">
        <f t="shared" si="7"/>
        <v>10</v>
      </c>
    </row>
    <row r="30" spans="1:36" s="14" customFormat="1" ht="20.45" customHeight="1" x14ac:dyDescent="0.2">
      <c r="A30" s="69">
        <v>13</v>
      </c>
      <c r="B30" s="74" t="s">
        <v>56</v>
      </c>
      <c r="C30" s="64" t="s">
        <v>53</v>
      </c>
      <c r="D30" s="169"/>
      <c r="E30" s="37"/>
      <c r="F30" s="37"/>
      <c r="G30" s="37"/>
      <c r="H30" s="30"/>
      <c r="I30" s="37"/>
      <c r="J30" s="37"/>
      <c r="K30" s="37"/>
      <c r="L30" s="30"/>
      <c r="M30" s="38"/>
      <c r="N30" s="38">
        <v>30</v>
      </c>
      <c r="O30" s="38"/>
      <c r="P30" s="75">
        <v>2</v>
      </c>
      <c r="Q30" s="38"/>
      <c r="R30" s="38"/>
      <c r="S30" s="38"/>
      <c r="T30" s="75"/>
      <c r="U30" s="39"/>
      <c r="V30" s="39"/>
      <c r="W30" s="39"/>
      <c r="X30" s="75"/>
      <c r="Y30" s="39"/>
      <c r="Z30" s="39"/>
      <c r="AA30" s="39"/>
      <c r="AB30" s="75"/>
      <c r="AC30" s="54">
        <f t="shared" si="6"/>
        <v>30</v>
      </c>
      <c r="AD30" s="32">
        <f t="shared" si="7"/>
        <v>0</v>
      </c>
      <c r="AE30" s="32">
        <f t="shared" si="7"/>
        <v>30</v>
      </c>
      <c r="AF30" s="32">
        <f t="shared" si="7"/>
        <v>0</v>
      </c>
      <c r="AG30" s="238">
        <f t="shared" si="7"/>
        <v>2</v>
      </c>
    </row>
    <row r="31" spans="1:36" s="14" customFormat="1" ht="21" customHeight="1" x14ac:dyDescent="0.2">
      <c r="A31" s="69">
        <v>14</v>
      </c>
      <c r="B31" s="74" t="s">
        <v>57</v>
      </c>
      <c r="C31" s="64" t="s">
        <v>58</v>
      </c>
      <c r="D31" s="169"/>
      <c r="E31" s="37"/>
      <c r="F31" s="148">
        <v>60</v>
      </c>
      <c r="G31" s="148"/>
      <c r="H31" s="149">
        <v>3</v>
      </c>
      <c r="I31" s="148"/>
      <c r="J31" s="148">
        <v>90</v>
      </c>
      <c r="K31" s="148"/>
      <c r="L31" s="149">
        <v>4</v>
      </c>
      <c r="M31" s="38"/>
      <c r="N31" s="38">
        <v>30</v>
      </c>
      <c r="O31" s="38"/>
      <c r="P31" s="75">
        <v>2</v>
      </c>
      <c r="Q31" s="38"/>
      <c r="R31" s="38">
        <v>30</v>
      </c>
      <c r="S31" s="38"/>
      <c r="T31" s="75">
        <v>2</v>
      </c>
      <c r="U31" s="39"/>
      <c r="V31" s="39">
        <v>30</v>
      </c>
      <c r="W31" s="39"/>
      <c r="X31" s="75">
        <v>3</v>
      </c>
      <c r="Y31" s="39"/>
      <c r="Z31" s="39">
        <v>30</v>
      </c>
      <c r="AA31" s="39"/>
      <c r="AB31" s="75">
        <v>3</v>
      </c>
      <c r="AC31" s="54">
        <f t="shared" si="6"/>
        <v>270</v>
      </c>
      <c r="AD31" s="32">
        <f t="shared" si="7"/>
        <v>0</v>
      </c>
      <c r="AE31" s="32">
        <f t="shared" si="7"/>
        <v>270</v>
      </c>
      <c r="AF31" s="32">
        <f t="shared" si="7"/>
        <v>0</v>
      </c>
      <c r="AG31" s="238">
        <f t="shared" si="7"/>
        <v>17</v>
      </c>
    </row>
    <row r="32" spans="1:36" s="14" customFormat="1" ht="21.6" customHeight="1" x14ac:dyDescent="0.2">
      <c r="A32" s="69">
        <v>15</v>
      </c>
      <c r="B32" s="150" t="s">
        <v>59</v>
      </c>
      <c r="C32" s="64"/>
      <c r="D32" s="169"/>
      <c r="E32" s="37"/>
      <c r="F32" s="148">
        <v>60</v>
      </c>
      <c r="G32" s="148"/>
      <c r="H32" s="149">
        <v>2</v>
      </c>
      <c r="I32" s="148"/>
      <c r="J32" s="148">
        <v>60</v>
      </c>
      <c r="K32" s="148"/>
      <c r="L32" s="149">
        <v>2</v>
      </c>
      <c r="M32" s="38"/>
      <c r="N32" s="38"/>
      <c r="O32" s="38"/>
      <c r="P32" s="75"/>
      <c r="Q32" s="38"/>
      <c r="R32" s="38"/>
      <c r="S32" s="38"/>
      <c r="T32" s="75"/>
      <c r="U32" s="39"/>
      <c r="V32" s="39"/>
      <c r="W32" s="39"/>
      <c r="X32" s="75"/>
      <c r="Y32" s="39"/>
      <c r="Z32" s="39"/>
      <c r="AA32" s="39"/>
      <c r="AB32" s="75"/>
      <c r="AC32" s="54">
        <f t="shared" si="6"/>
        <v>120</v>
      </c>
      <c r="AD32" s="32">
        <f t="shared" ref="AD32:AD34" si="8">E32+I32+M32+Q32+U32+Y32</f>
        <v>0</v>
      </c>
      <c r="AE32" s="32">
        <f t="shared" ref="AE32:AE34" si="9">F32+J32+N32+R32+V32+Z32</f>
        <v>120</v>
      </c>
      <c r="AF32" s="32">
        <f t="shared" ref="AF32:AF34" si="10">G32+K32+O32+S32+W32+AA32</f>
        <v>0</v>
      </c>
      <c r="AG32" s="238">
        <f t="shared" ref="AG32:AG34" si="11">H32+L32+P32+T32+X32+AB32</f>
        <v>4</v>
      </c>
    </row>
    <row r="33" spans="1:36" s="14" customFormat="1" ht="21.6" customHeight="1" x14ac:dyDescent="0.2">
      <c r="A33" s="139">
        <v>16</v>
      </c>
      <c r="B33" s="150" t="s">
        <v>60</v>
      </c>
      <c r="C33" s="64"/>
      <c r="D33" s="169"/>
      <c r="E33" s="37"/>
      <c r="F33" s="148">
        <v>90</v>
      </c>
      <c r="G33" s="148"/>
      <c r="H33" s="149">
        <v>3</v>
      </c>
      <c r="I33" s="148"/>
      <c r="J33" s="148">
        <v>60</v>
      </c>
      <c r="K33" s="148"/>
      <c r="L33" s="149">
        <v>2</v>
      </c>
      <c r="M33" s="38"/>
      <c r="N33" s="38"/>
      <c r="O33" s="38"/>
      <c r="P33" s="75"/>
      <c r="Q33" s="38"/>
      <c r="R33" s="38"/>
      <c r="S33" s="38"/>
      <c r="T33" s="75"/>
      <c r="U33" s="39"/>
      <c r="V33" s="39"/>
      <c r="W33" s="39"/>
      <c r="X33" s="75"/>
      <c r="Y33" s="39"/>
      <c r="Z33" s="39"/>
      <c r="AA33" s="39"/>
      <c r="AB33" s="75"/>
      <c r="AC33" s="54">
        <f t="shared" si="6"/>
        <v>150</v>
      </c>
      <c r="AD33" s="32">
        <f t="shared" si="8"/>
        <v>0</v>
      </c>
      <c r="AE33" s="32">
        <f t="shared" si="9"/>
        <v>150</v>
      </c>
      <c r="AF33" s="32">
        <f t="shared" si="10"/>
        <v>0</v>
      </c>
      <c r="AG33" s="238">
        <f t="shared" si="11"/>
        <v>5</v>
      </c>
    </row>
    <row r="34" spans="1:36" s="14" customFormat="1" ht="21" customHeight="1" x14ac:dyDescent="0.2">
      <c r="A34" s="69">
        <v>17</v>
      </c>
      <c r="B34" s="150" t="s">
        <v>61</v>
      </c>
      <c r="C34" s="64"/>
      <c r="D34" s="169"/>
      <c r="E34" s="37"/>
      <c r="F34" s="148">
        <v>90</v>
      </c>
      <c r="G34" s="148"/>
      <c r="H34" s="149">
        <v>3</v>
      </c>
      <c r="I34" s="148"/>
      <c r="J34" s="148">
        <v>90</v>
      </c>
      <c r="K34" s="148"/>
      <c r="L34" s="149">
        <v>3</v>
      </c>
      <c r="M34" s="38"/>
      <c r="N34" s="38"/>
      <c r="O34" s="38"/>
      <c r="P34" s="75"/>
      <c r="Q34" s="38"/>
      <c r="R34" s="38"/>
      <c r="S34" s="38"/>
      <c r="T34" s="75"/>
      <c r="U34" s="39"/>
      <c r="V34" s="39"/>
      <c r="W34" s="39"/>
      <c r="X34" s="75"/>
      <c r="Y34" s="39"/>
      <c r="Z34" s="39"/>
      <c r="AA34" s="39"/>
      <c r="AB34" s="75"/>
      <c r="AC34" s="54">
        <f t="shared" si="6"/>
        <v>180</v>
      </c>
      <c r="AD34" s="32">
        <f t="shared" si="8"/>
        <v>0</v>
      </c>
      <c r="AE34" s="32">
        <f t="shared" si="9"/>
        <v>180</v>
      </c>
      <c r="AF34" s="32">
        <f t="shared" si="10"/>
        <v>0</v>
      </c>
      <c r="AG34" s="238">
        <f t="shared" si="11"/>
        <v>6</v>
      </c>
    </row>
    <row r="35" spans="1:36" s="14" customFormat="1" ht="21.6" customHeight="1" x14ac:dyDescent="0.2">
      <c r="A35" s="69">
        <v>18</v>
      </c>
      <c r="B35" s="74" t="s">
        <v>62</v>
      </c>
      <c r="C35" s="64" t="s">
        <v>63</v>
      </c>
      <c r="D35" s="169"/>
      <c r="E35" s="37"/>
      <c r="F35" s="148"/>
      <c r="G35" s="148">
        <v>30</v>
      </c>
      <c r="H35" s="149">
        <v>2</v>
      </c>
      <c r="I35" s="148"/>
      <c r="J35" s="148"/>
      <c r="K35" s="148">
        <v>30</v>
      </c>
      <c r="L35" s="149">
        <v>2</v>
      </c>
      <c r="M35" s="38"/>
      <c r="N35" s="77"/>
      <c r="O35" s="77"/>
      <c r="P35" s="75"/>
      <c r="Q35" s="77"/>
      <c r="R35" s="38"/>
      <c r="S35" s="38"/>
      <c r="T35" s="30"/>
      <c r="U35" s="39"/>
      <c r="V35" s="53"/>
      <c r="W35" s="53"/>
      <c r="X35" s="75"/>
      <c r="Y35" s="39"/>
      <c r="Z35" s="39"/>
      <c r="AA35" s="39"/>
      <c r="AB35" s="75"/>
      <c r="AC35" s="54">
        <f t="shared" si="6"/>
        <v>60</v>
      </c>
      <c r="AD35" s="32">
        <f t="shared" si="7"/>
        <v>0</v>
      </c>
      <c r="AE35" s="32">
        <f t="shared" si="7"/>
        <v>0</v>
      </c>
      <c r="AF35" s="32">
        <f t="shared" si="7"/>
        <v>60</v>
      </c>
      <c r="AG35" s="238">
        <f t="shared" si="7"/>
        <v>4</v>
      </c>
    </row>
    <row r="36" spans="1:36" s="15" customFormat="1" ht="20.100000000000001" customHeight="1" x14ac:dyDescent="0.2">
      <c r="A36" s="170" t="s">
        <v>64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65">
        <f t="shared" ref="AC36" si="12">SUM(AC37:AC42)</f>
        <v>245</v>
      </c>
      <c r="AD36" s="65">
        <f>SUM(AD37:AD42)</f>
        <v>30</v>
      </c>
      <c r="AE36" s="65">
        <f>SUM(AE37:AE42)</f>
        <v>215</v>
      </c>
      <c r="AF36" s="65">
        <f>SUM(AF37:AF42)</f>
        <v>0</v>
      </c>
      <c r="AG36" s="237">
        <f>SUM(AG37:AG42)</f>
        <v>16</v>
      </c>
      <c r="AJ36" s="101"/>
    </row>
    <row r="37" spans="1:36" s="93" customFormat="1" ht="20.100000000000001" customHeight="1" x14ac:dyDescent="0.2">
      <c r="A37" s="69">
        <v>19</v>
      </c>
      <c r="B37" s="111" t="s">
        <v>65</v>
      </c>
      <c r="C37" s="99" t="s">
        <v>66</v>
      </c>
      <c r="D37" s="123" t="s">
        <v>29</v>
      </c>
      <c r="E37" s="113"/>
      <c r="F37" s="113"/>
      <c r="G37" s="113"/>
      <c r="H37" s="127"/>
      <c r="I37" s="113">
        <v>30</v>
      </c>
      <c r="J37" s="113"/>
      <c r="K37" s="113"/>
      <c r="L37" s="122">
        <v>2</v>
      </c>
      <c r="M37" s="115"/>
      <c r="N37" s="125"/>
      <c r="O37" s="125"/>
      <c r="P37" s="128"/>
      <c r="Q37" s="125"/>
      <c r="R37" s="115"/>
      <c r="S37" s="115"/>
      <c r="T37" s="121"/>
      <c r="U37" s="116"/>
      <c r="V37" s="126"/>
      <c r="W37" s="126"/>
      <c r="X37" s="128"/>
      <c r="Y37" s="116"/>
      <c r="Z37" s="116"/>
      <c r="AA37" s="116"/>
      <c r="AB37" s="124"/>
      <c r="AC37" s="151">
        <f t="shared" ref="AC37:AC42" si="13">AD37+AE37+AF37</f>
        <v>30</v>
      </c>
      <c r="AD37" s="117">
        <f t="shared" ref="AD37:AF42" si="14">Y37+U37+Q37+M37+I37+E37</f>
        <v>30</v>
      </c>
      <c r="AE37" s="119">
        <f t="shared" si="14"/>
        <v>0</v>
      </c>
      <c r="AF37" s="119">
        <f t="shared" si="14"/>
        <v>0</v>
      </c>
      <c r="AG37" s="239">
        <f t="shared" si="7"/>
        <v>2</v>
      </c>
    </row>
    <row r="38" spans="1:36" s="93" customFormat="1" ht="20.100000000000001" customHeight="1" x14ac:dyDescent="0.2">
      <c r="A38" s="69">
        <v>20</v>
      </c>
      <c r="B38" s="28" t="s">
        <v>67</v>
      </c>
      <c r="C38" s="87" t="s">
        <v>68</v>
      </c>
      <c r="D38" s="120" t="s">
        <v>69</v>
      </c>
      <c r="E38" s="113"/>
      <c r="F38" s="113"/>
      <c r="G38" s="113"/>
      <c r="H38" s="121"/>
      <c r="I38" s="113"/>
      <c r="J38" s="113"/>
      <c r="K38" s="113"/>
      <c r="L38" s="121"/>
      <c r="M38" s="115"/>
      <c r="N38" s="115"/>
      <c r="O38" s="115"/>
      <c r="P38" s="121"/>
      <c r="Q38" s="115"/>
      <c r="R38" s="115">
        <v>30</v>
      </c>
      <c r="S38" s="115"/>
      <c r="T38" s="128">
        <v>2</v>
      </c>
      <c r="U38" s="116"/>
      <c r="V38" s="116"/>
      <c r="W38" s="116"/>
      <c r="X38" s="121"/>
      <c r="Y38" s="116"/>
      <c r="Z38" s="116"/>
      <c r="AA38" s="116"/>
      <c r="AB38" s="114"/>
      <c r="AC38" s="151">
        <f t="shared" si="13"/>
        <v>30</v>
      </c>
      <c r="AD38" s="117">
        <f t="shared" si="14"/>
        <v>0</v>
      </c>
      <c r="AE38" s="117">
        <f t="shared" si="14"/>
        <v>30</v>
      </c>
      <c r="AF38" s="117">
        <f t="shared" si="14"/>
        <v>0</v>
      </c>
      <c r="AG38" s="239">
        <f t="shared" si="7"/>
        <v>2</v>
      </c>
    </row>
    <row r="39" spans="1:36" s="93" customFormat="1" ht="20.100000000000001" customHeight="1" x14ac:dyDescent="0.2">
      <c r="A39" s="69">
        <v>21</v>
      </c>
      <c r="B39" s="28" t="s">
        <v>70</v>
      </c>
      <c r="C39" s="87" t="s">
        <v>37</v>
      </c>
      <c r="D39" s="120" t="s">
        <v>38</v>
      </c>
      <c r="E39" s="113"/>
      <c r="F39" s="113">
        <v>30</v>
      </c>
      <c r="G39" s="113"/>
      <c r="H39" s="121">
        <v>2</v>
      </c>
      <c r="I39" s="113"/>
      <c r="J39" s="113">
        <v>30</v>
      </c>
      <c r="K39" s="113"/>
      <c r="L39" s="121">
        <v>2</v>
      </c>
      <c r="M39" s="115"/>
      <c r="N39" s="115">
        <v>30</v>
      </c>
      <c r="O39" s="115"/>
      <c r="P39" s="128">
        <v>2</v>
      </c>
      <c r="Q39" s="115"/>
      <c r="R39" s="115"/>
      <c r="S39" s="115"/>
      <c r="T39" s="121"/>
      <c r="U39" s="116"/>
      <c r="V39" s="116"/>
      <c r="W39" s="116"/>
      <c r="X39" s="121"/>
      <c r="Y39" s="116"/>
      <c r="Z39" s="116"/>
      <c r="AA39" s="116"/>
      <c r="AB39" s="114"/>
      <c r="AC39" s="151">
        <f t="shared" si="13"/>
        <v>90</v>
      </c>
      <c r="AD39" s="117">
        <f t="shared" si="14"/>
        <v>0</v>
      </c>
      <c r="AE39" s="117">
        <f t="shared" si="14"/>
        <v>90</v>
      </c>
      <c r="AF39" s="117">
        <f t="shared" si="14"/>
        <v>0</v>
      </c>
      <c r="AG39" s="239">
        <f t="shared" si="7"/>
        <v>6</v>
      </c>
    </row>
    <row r="40" spans="1:36" s="93" customFormat="1" ht="20.100000000000001" customHeight="1" x14ac:dyDescent="0.2">
      <c r="A40" s="68">
        <v>22</v>
      </c>
      <c r="B40" s="28" t="s">
        <v>71</v>
      </c>
      <c r="C40" s="87" t="s">
        <v>31</v>
      </c>
      <c r="D40" s="120" t="s">
        <v>32</v>
      </c>
      <c r="E40" s="113"/>
      <c r="F40" s="113">
        <v>20</v>
      </c>
      <c r="G40" s="113"/>
      <c r="H40" s="121">
        <v>1</v>
      </c>
      <c r="I40" s="113"/>
      <c r="J40" s="113"/>
      <c r="K40" s="113"/>
      <c r="L40" s="121"/>
      <c r="M40" s="115"/>
      <c r="N40" s="115"/>
      <c r="O40" s="115"/>
      <c r="P40" s="121"/>
      <c r="Q40" s="115"/>
      <c r="R40" s="115"/>
      <c r="S40" s="115"/>
      <c r="T40" s="121"/>
      <c r="U40" s="116"/>
      <c r="V40" s="116"/>
      <c r="W40" s="116"/>
      <c r="X40" s="121"/>
      <c r="Y40" s="116"/>
      <c r="Z40" s="116"/>
      <c r="AA40" s="116"/>
      <c r="AB40" s="114"/>
      <c r="AC40" s="151">
        <f t="shared" si="13"/>
        <v>20</v>
      </c>
      <c r="AD40" s="117">
        <f t="shared" si="14"/>
        <v>0</v>
      </c>
      <c r="AE40" s="117">
        <f t="shared" si="14"/>
        <v>20</v>
      </c>
      <c r="AF40" s="117">
        <f t="shared" si="14"/>
        <v>0</v>
      </c>
      <c r="AG40" s="239">
        <f t="shared" si="7"/>
        <v>1</v>
      </c>
      <c r="AI40" s="128"/>
    </row>
    <row r="41" spans="1:36" s="93" customFormat="1" ht="20.100000000000001" customHeight="1" x14ac:dyDescent="0.2">
      <c r="A41" s="69">
        <v>23</v>
      </c>
      <c r="B41" s="28" t="s">
        <v>72</v>
      </c>
      <c r="C41" s="87" t="s">
        <v>73</v>
      </c>
      <c r="D41" s="120" t="s">
        <v>50</v>
      </c>
      <c r="E41" s="113"/>
      <c r="F41" s="113"/>
      <c r="G41" s="113"/>
      <c r="H41" s="121"/>
      <c r="I41" s="113"/>
      <c r="J41" s="113"/>
      <c r="K41" s="113"/>
      <c r="L41" s="121"/>
      <c r="M41" s="115"/>
      <c r="N41" s="115"/>
      <c r="O41" s="115"/>
      <c r="P41" s="121"/>
      <c r="Q41" s="115"/>
      <c r="R41" s="115"/>
      <c r="S41" s="115"/>
      <c r="T41" s="121"/>
      <c r="U41" s="116"/>
      <c r="V41" s="116">
        <v>30</v>
      </c>
      <c r="W41" s="116"/>
      <c r="X41" s="122">
        <v>2</v>
      </c>
      <c r="Y41" s="116"/>
      <c r="Z41" s="116"/>
      <c r="AA41" s="116"/>
      <c r="AB41" s="114"/>
      <c r="AC41" s="151">
        <f t="shared" si="13"/>
        <v>30</v>
      </c>
      <c r="AD41" s="117">
        <f t="shared" si="14"/>
        <v>0</v>
      </c>
      <c r="AE41" s="117">
        <f t="shared" si="14"/>
        <v>30</v>
      </c>
      <c r="AF41" s="117">
        <f t="shared" si="14"/>
        <v>0</v>
      </c>
      <c r="AG41" s="239">
        <f t="shared" si="7"/>
        <v>2</v>
      </c>
    </row>
    <row r="42" spans="1:36" s="93" customFormat="1" ht="20.100000000000001" customHeight="1" x14ac:dyDescent="0.2">
      <c r="A42" s="69">
        <v>24</v>
      </c>
      <c r="B42" s="28" t="s">
        <v>74</v>
      </c>
      <c r="C42" s="87" t="s">
        <v>75</v>
      </c>
      <c r="D42" s="120" t="s">
        <v>76</v>
      </c>
      <c r="E42" s="113"/>
      <c r="F42" s="113"/>
      <c r="G42" s="113"/>
      <c r="H42" s="121"/>
      <c r="I42" s="113"/>
      <c r="J42" s="113">
        <v>15</v>
      </c>
      <c r="K42" s="113"/>
      <c r="L42" s="121">
        <v>1</v>
      </c>
      <c r="M42" s="115"/>
      <c r="N42" s="115">
        <v>30</v>
      </c>
      <c r="O42" s="115"/>
      <c r="P42" s="121">
        <v>2</v>
      </c>
      <c r="Q42" s="115"/>
      <c r="R42" s="115"/>
      <c r="S42" s="115"/>
      <c r="T42" s="121"/>
      <c r="U42" s="116"/>
      <c r="V42" s="116"/>
      <c r="W42" s="116"/>
      <c r="X42" s="121"/>
      <c r="Y42" s="116"/>
      <c r="Z42" s="116"/>
      <c r="AA42" s="116"/>
      <c r="AB42" s="114"/>
      <c r="AC42" s="151">
        <f t="shared" si="13"/>
        <v>45</v>
      </c>
      <c r="AD42" s="117">
        <f t="shared" si="14"/>
        <v>0</v>
      </c>
      <c r="AE42" s="117">
        <f t="shared" si="14"/>
        <v>45</v>
      </c>
      <c r="AF42" s="117">
        <f t="shared" si="14"/>
        <v>0</v>
      </c>
      <c r="AG42" s="239">
        <f t="shared" si="7"/>
        <v>3</v>
      </c>
    </row>
    <row r="43" spans="1:36" s="15" customFormat="1" ht="20.100000000000001" customHeight="1" x14ac:dyDescent="0.2">
      <c r="A43" s="170" t="s">
        <v>77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65">
        <f t="shared" ref="AC43" si="15">SUM(AC44:AC48)</f>
        <v>255</v>
      </c>
      <c r="AD43" s="65">
        <f>SUM(AD44:AD48)</f>
        <v>15</v>
      </c>
      <c r="AE43" s="65">
        <f>SUM(AE44:AE48)</f>
        <v>240</v>
      </c>
      <c r="AF43" s="65">
        <f>SUM(AF44:AF48)</f>
        <v>0</v>
      </c>
      <c r="AG43" s="237">
        <f>SUM(AG44:AG48)</f>
        <v>18</v>
      </c>
    </row>
    <row r="44" spans="1:36" s="85" customFormat="1" ht="20.100000000000001" customHeight="1" x14ac:dyDescent="0.2">
      <c r="A44" s="69">
        <v>25</v>
      </c>
      <c r="B44" s="28" t="s">
        <v>78</v>
      </c>
      <c r="C44" s="86" t="s">
        <v>28</v>
      </c>
      <c r="D44" s="120" t="s">
        <v>79</v>
      </c>
      <c r="E44" s="113"/>
      <c r="F44" s="113"/>
      <c r="G44" s="113"/>
      <c r="H44" s="121"/>
      <c r="I44" s="113"/>
      <c r="J44" s="113">
        <v>30</v>
      </c>
      <c r="K44" s="113"/>
      <c r="L44" s="121">
        <v>2</v>
      </c>
      <c r="M44" s="115"/>
      <c r="N44" s="115"/>
      <c r="O44" s="115"/>
      <c r="P44" s="121"/>
      <c r="Q44" s="115"/>
      <c r="R44" s="115"/>
      <c r="S44" s="115"/>
      <c r="T44" s="121"/>
      <c r="U44" s="116"/>
      <c r="V44" s="116"/>
      <c r="W44" s="116"/>
      <c r="X44" s="114"/>
      <c r="Y44" s="116"/>
      <c r="Z44" s="116"/>
      <c r="AA44" s="116"/>
      <c r="AB44" s="114"/>
      <c r="AC44" s="151">
        <f>AD44+AE44+AF44</f>
        <v>30</v>
      </c>
      <c r="AD44" s="117">
        <f t="shared" ref="AD44:AG48" si="16">E44+I44+M44+Q44+U44+Y44</f>
        <v>0</v>
      </c>
      <c r="AE44" s="117">
        <f t="shared" si="16"/>
        <v>30</v>
      </c>
      <c r="AF44" s="117">
        <f t="shared" si="16"/>
        <v>0</v>
      </c>
      <c r="AG44" s="239">
        <f t="shared" si="16"/>
        <v>2</v>
      </c>
    </row>
    <row r="45" spans="1:36" s="14" customFormat="1" ht="29.25" customHeight="1" x14ac:dyDescent="0.2">
      <c r="A45" s="69">
        <v>26</v>
      </c>
      <c r="B45" s="74" t="s">
        <v>80</v>
      </c>
      <c r="C45" s="29" t="s">
        <v>81</v>
      </c>
      <c r="D45" s="120" t="s">
        <v>82</v>
      </c>
      <c r="E45" s="113">
        <v>15</v>
      </c>
      <c r="F45" s="113"/>
      <c r="G45" s="113"/>
      <c r="H45" s="121">
        <v>1</v>
      </c>
      <c r="I45" s="113"/>
      <c r="J45" s="118">
        <v>30</v>
      </c>
      <c r="K45" s="118"/>
      <c r="L45" s="128">
        <v>2</v>
      </c>
      <c r="M45" s="115"/>
      <c r="N45" s="115"/>
      <c r="O45" s="115"/>
      <c r="P45" s="121"/>
      <c r="Q45" s="115"/>
      <c r="R45" s="115"/>
      <c r="S45" s="115"/>
      <c r="T45" s="121"/>
      <c r="U45" s="116"/>
      <c r="V45" s="116"/>
      <c r="W45" s="116"/>
      <c r="X45" s="114"/>
      <c r="Y45" s="116"/>
      <c r="Z45" s="116"/>
      <c r="AA45" s="116"/>
      <c r="AB45" s="114"/>
      <c r="AC45" s="151">
        <f>AD45+AE45+AF45</f>
        <v>45</v>
      </c>
      <c r="AD45" s="117">
        <f t="shared" si="16"/>
        <v>15</v>
      </c>
      <c r="AE45" s="117">
        <f t="shared" si="16"/>
        <v>30</v>
      </c>
      <c r="AF45" s="117">
        <f t="shared" si="16"/>
        <v>0</v>
      </c>
      <c r="AG45" s="239">
        <f t="shared" si="16"/>
        <v>3</v>
      </c>
    </row>
    <row r="46" spans="1:36" s="14" customFormat="1" ht="20.25" customHeight="1" x14ac:dyDescent="0.2">
      <c r="A46" s="69">
        <v>27</v>
      </c>
      <c r="B46" s="28" t="s">
        <v>83</v>
      </c>
      <c r="C46" s="29" t="s">
        <v>81</v>
      </c>
      <c r="D46" s="120" t="s">
        <v>84</v>
      </c>
      <c r="E46" s="113"/>
      <c r="F46" s="113">
        <v>30</v>
      </c>
      <c r="G46" s="113"/>
      <c r="H46" s="121">
        <v>2</v>
      </c>
      <c r="I46" s="113"/>
      <c r="J46" s="113">
        <v>30</v>
      </c>
      <c r="K46" s="113"/>
      <c r="L46" s="128">
        <v>2</v>
      </c>
      <c r="M46" s="115"/>
      <c r="N46" s="115"/>
      <c r="O46" s="115"/>
      <c r="P46" s="121"/>
      <c r="Q46" s="115"/>
      <c r="R46" s="115"/>
      <c r="S46" s="115"/>
      <c r="T46" s="121"/>
      <c r="U46" s="116"/>
      <c r="V46" s="116"/>
      <c r="W46" s="116"/>
      <c r="X46" s="114"/>
      <c r="Y46" s="116"/>
      <c r="Z46" s="116"/>
      <c r="AA46" s="116"/>
      <c r="AB46" s="114"/>
      <c r="AC46" s="151">
        <f>AD46+AE46+AF46</f>
        <v>60</v>
      </c>
      <c r="AD46" s="117">
        <f t="shared" si="16"/>
        <v>0</v>
      </c>
      <c r="AE46" s="117">
        <f t="shared" si="16"/>
        <v>60</v>
      </c>
      <c r="AF46" s="117">
        <f t="shared" si="16"/>
        <v>0</v>
      </c>
      <c r="AG46" s="239">
        <f t="shared" si="16"/>
        <v>4</v>
      </c>
    </row>
    <row r="47" spans="1:36" s="85" customFormat="1" ht="20.100000000000001" customHeight="1" x14ac:dyDescent="0.2">
      <c r="A47" s="69">
        <v>28</v>
      </c>
      <c r="B47" s="28" t="s">
        <v>85</v>
      </c>
      <c r="C47" s="86" t="s">
        <v>86</v>
      </c>
      <c r="D47" s="120" t="s">
        <v>69</v>
      </c>
      <c r="E47" s="113"/>
      <c r="F47" s="113"/>
      <c r="G47" s="113"/>
      <c r="H47" s="121"/>
      <c r="I47" s="113"/>
      <c r="J47" s="113"/>
      <c r="K47" s="113"/>
      <c r="L47" s="121"/>
      <c r="M47" s="115"/>
      <c r="N47" s="115">
        <v>30</v>
      </c>
      <c r="O47" s="115"/>
      <c r="P47" s="121">
        <v>2</v>
      </c>
      <c r="Q47" s="115"/>
      <c r="R47" s="115">
        <v>30</v>
      </c>
      <c r="S47" s="115"/>
      <c r="T47" s="128">
        <v>2</v>
      </c>
      <c r="U47" s="116"/>
      <c r="V47" s="116"/>
      <c r="W47" s="116"/>
      <c r="X47" s="114"/>
      <c r="Y47" s="116"/>
      <c r="Z47" s="116"/>
      <c r="AA47" s="116"/>
      <c r="AB47" s="114"/>
      <c r="AC47" s="151">
        <f>AD47+AE47+AF47</f>
        <v>60</v>
      </c>
      <c r="AD47" s="117">
        <f t="shared" si="16"/>
        <v>0</v>
      </c>
      <c r="AE47" s="117">
        <f t="shared" si="16"/>
        <v>60</v>
      </c>
      <c r="AF47" s="117">
        <f t="shared" si="16"/>
        <v>0</v>
      </c>
      <c r="AG47" s="239">
        <f t="shared" si="16"/>
        <v>4</v>
      </c>
    </row>
    <row r="48" spans="1:36" s="85" customFormat="1" ht="20.100000000000001" customHeight="1" x14ac:dyDescent="0.2">
      <c r="A48" s="69">
        <v>29</v>
      </c>
      <c r="B48" s="28" t="s">
        <v>87</v>
      </c>
      <c r="C48" s="86" t="s">
        <v>28</v>
      </c>
      <c r="D48" s="120" t="s">
        <v>88</v>
      </c>
      <c r="E48" s="113"/>
      <c r="F48" s="113">
        <v>30</v>
      </c>
      <c r="G48" s="113"/>
      <c r="H48" s="122">
        <v>3</v>
      </c>
      <c r="I48" s="113"/>
      <c r="J48" s="113">
        <v>30</v>
      </c>
      <c r="K48" s="113"/>
      <c r="L48" s="128">
        <v>2</v>
      </c>
      <c r="M48" s="115"/>
      <c r="N48" s="115"/>
      <c r="O48" s="115"/>
      <c r="P48" s="121"/>
      <c r="Q48" s="115"/>
      <c r="R48" s="115"/>
      <c r="S48" s="115"/>
      <c r="T48" s="121"/>
      <c r="U48" s="116"/>
      <c r="V48" s="116"/>
      <c r="W48" s="116"/>
      <c r="X48" s="114"/>
      <c r="Y48" s="116"/>
      <c r="Z48" s="116"/>
      <c r="AA48" s="116"/>
      <c r="AB48" s="114"/>
      <c r="AC48" s="151">
        <f>AD48+AE48+AF48</f>
        <v>60</v>
      </c>
      <c r="AD48" s="117">
        <f t="shared" si="16"/>
        <v>0</v>
      </c>
      <c r="AE48" s="117">
        <f t="shared" si="16"/>
        <v>60</v>
      </c>
      <c r="AF48" s="117">
        <f t="shared" si="16"/>
        <v>0</v>
      </c>
      <c r="AG48" s="239">
        <f t="shared" si="16"/>
        <v>5</v>
      </c>
    </row>
    <row r="49" spans="1:38" s="15" customFormat="1" ht="20.100000000000001" customHeight="1" x14ac:dyDescent="0.2">
      <c r="A49" s="179" t="s">
        <v>89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65">
        <f>SUM(AC50:AC53)</f>
        <v>150</v>
      </c>
      <c r="AD49" s="65">
        <f>SUM(AD50:AD53)</f>
        <v>0</v>
      </c>
      <c r="AE49" s="65">
        <f>SUM(AE50:AE53)</f>
        <v>150</v>
      </c>
      <c r="AF49" s="65">
        <f>SUM(AF50:AF53)</f>
        <v>0</v>
      </c>
      <c r="AG49" s="237">
        <f>SUM(AG50:AG53)</f>
        <v>15</v>
      </c>
    </row>
    <row r="50" spans="1:38" s="14" customFormat="1" ht="20.100000000000001" customHeight="1" x14ac:dyDescent="0.2">
      <c r="A50" s="69">
        <v>30</v>
      </c>
      <c r="B50" s="28" t="s">
        <v>90</v>
      </c>
      <c r="C50" s="64" t="s">
        <v>91</v>
      </c>
      <c r="D50" s="67" t="s">
        <v>92</v>
      </c>
      <c r="E50" s="37"/>
      <c r="F50" s="37"/>
      <c r="G50" s="37"/>
      <c r="H50" s="30"/>
      <c r="I50" s="37"/>
      <c r="J50" s="37"/>
      <c r="K50" s="37"/>
      <c r="L50" s="30"/>
      <c r="M50" s="38"/>
      <c r="N50" s="38"/>
      <c r="O50" s="38"/>
      <c r="P50" s="30"/>
      <c r="Q50" s="38"/>
      <c r="R50" s="38">
        <v>30</v>
      </c>
      <c r="S50" s="38"/>
      <c r="T50" s="30">
        <v>2</v>
      </c>
      <c r="U50" s="39"/>
      <c r="V50" s="39">
        <v>30</v>
      </c>
      <c r="W50" s="39"/>
      <c r="X50" s="112">
        <v>2</v>
      </c>
      <c r="Y50" s="39"/>
      <c r="Z50" s="39">
        <v>30</v>
      </c>
      <c r="AA50" s="39"/>
      <c r="AB50" s="30">
        <v>2</v>
      </c>
      <c r="AC50" s="54">
        <f>AD50+AE50+AF50</f>
        <v>90</v>
      </c>
      <c r="AD50" s="32">
        <f t="shared" ref="AD50:AG53" si="17">E50+I50+M50+Q50+U50+Y50</f>
        <v>0</v>
      </c>
      <c r="AE50" s="32">
        <f>F50+J50+N50+R50+V50+Z50</f>
        <v>90</v>
      </c>
      <c r="AF50" s="32">
        <f t="shared" si="17"/>
        <v>0</v>
      </c>
      <c r="AG50" s="238">
        <f t="shared" si="17"/>
        <v>6</v>
      </c>
      <c r="AL50" s="101"/>
    </row>
    <row r="51" spans="1:38" s="14" customFormat="1" ht="20.100000000000001" customHeight="1" x14ac:dyDescent="0.2">
      <c r="A51" s="69">
        <v>31</v>
      </c>
      <c r="B51" s="28" t="s">
        <v>93</v>
      </c>
      <c r="C51" s="64"/>
      <c r="D51" s="67" t="s">
        <v>94</v>
      </c>
      <c r="E51" s="37"/>
      <c r="F51" s="37"/>
      <c r="G51" s="37"/>
      <c r="H51" s="30"/>
      <c r="I51" s="37"/>
      <c r="J51" s="37"/>
      <c r="K51" s="37"/>
      <c r="L51" s="30"/>
      <c r="M51" s="38"/>
      <c r="N51" s="38"/>
      <c r="O51" s="41"/>
      <c r="P51" s="31"/>
      <c r="Q51" s="41"/>
      <c r="R51" s="38">
        <v>30</v>
      </c>
      <c r="S51" s="41"/>
      <c r="T51" s="30">
        <v>2</v>
      </c>
      <c r="U51" s="39"/>
      <c r="V51" s="39">
        <v>30</v>
      </c>
      <c r="W51" s="39"/>
      <c r="X51" s="30">
        <v>2</v>
      </c>
      <c r="Y51" s="39"/>
      <c r="Z51" s="39"/>
      <c r="AA51" s="39"/>
      <c r="AB51" s="30"/>
      <c r="AC51" s="54">
        <f t="shared" ref="AC51:AC53" si="18">AD51+AE51+AF51</f>
        <v>60</v>
      </c>
      <c r="AD51" s="32">
        <f t="shared" si="17"/>
        <v>0</v>
      </c>
      <c r="AE51" s="32">
        <f t="shared" ref="AE51:AE53" si="19">F51+J51+N51+R51+V51+Z51</f>
        <v>60</v>
      </c>
      <c r="AF51" s="32">
        <f t="shared" si="17"/>
        <v>0</v>
      </c>
      <c r="AG51" s="238">
        <f t="shared" si="17"/>
        <v>4</v>
      </c>
    </row>
    <row r="52" spans="1:38" s="14" customFormat="1" ht="20.100000000000001" customHeight="1" x14ac:dyDescent="0.2">
      <c r="A52" s="154">
        <v>32</v>
      </c>
      <c r="B52" s="155" t="s">
        <v>95</v>
      </c>
      <c r="C52" s="64"/>
      <c r="D52" s="67" t="s">
        <v>96</v>
      </c>
      <c r="E52" s="142"/>
      <c r="F52" s="142"/>
      <c r="G52" s="142"/>
      <c r="H52" s="143"/>
      <c r="I52" s="142"/>
      <c r="J52" s="142"/>
      <c r="K52" s="142"/>
      <c r="L52" s="143"/>
      <c r="M52" s="144"/>
      <c r="N52" s="144"/>
      <c r="O52" s="145"/>
      <c r="P52" s="146"/>
      <c r="Q52" s="145"/>
      <c r="R52" s="144"/>
      <c r="S52" s="145"/>
      <c r="T52" s="143"/>
      <c r="U52" s="147"/>
      <c r="V52" s="147"/>
      <c r="W52" s="147"/>
      <c r="X52" s="143"/>
      <c r="Y52" s="147"/>
      <c r="Z52" s="147"/>
      <c r="AA52" s="147"/>
      <c r="AB52" s="30">
        <v>4</v>
      </c>
      <c r="AC52" s="54">
        <f t="shared" si="18"/>
        <v>0</v>
      </c>
      <c r="AD52" s="32">
        <f t="shared" si="17"/>
        <v>0</v>
      </c>
      <c r="AE52" s="32">
        <f t="shared" si="19"/>
        <v>0</v>
      </c>
      <c r="AF52" s="32">
        <f t="shared" si="17"/>
        <v>0</v>
      </c>
      <c r="AG52" s="238">
        <f t="shared" si="17"/>
        <v>4</v>
      </c>
    </row>
    <row r="53" spans="1:38" s="14" customFormat="1" ht="20.100000000000001" customHeight="1" x14ac:dyDescent="0.2">
      <c r="A53" s="154">
        <v>33</v>
      </c>
      <c r="B53" s="156" t="s">
        <v>97</v>
      </c>
      <c r="C53" s="64" t="s">
        <v>98</v>
      </c>
      <c r="D53" s="67" t="s">
        <v>99</v>
      </c>
      <c r="E53" s="37"/>
      <c r="F53" s="37"/>
      <c r="G53" s="37"/>
      <c r="H53" s="30"/>
      <c r="I53" s="37"/>
      <c r="J53" s="37"/>
      <c r="K53" s="37"/>
      <c r="L53" s="30"/>
      <c r="M53" s="38"/>
      <c r="N53" s="38"/>
      <c r="O53" s="41"/>
      <c r="P53" s="31"/>
      <c r="Q53" s="41"/>
      <c r="R53" s="38"/>
      <c r="S53" s="41"/>
      <c r="T53" s="30"/>
      <c r="U53" s="39"/>
      <c r="V53" s="39"/>
      <c r="W53" s="39"/>
      <c r="X53" s="30"/>
      <c r="Y53" s="39"/>
      <c r="Z53" s="39"/>
      <c r="AA53" s="39"/>
      <c r="AB53" s="75">
        <v>1</v>
      </c>
      <c r="AC53" s="54">
        <f t="shared" si="18"/>
        <v>0</v>
      </c>
      <c r="AD53" s="32">
        <f t="shared" si="17"/>
        <v>0</v>
      </c>
      <c r="AE53" s="32">
        <f t="shared" si="19"/>
        <v>0</v>
      </c>
      <c r="AF53" s="32">
        <f t="shared" si="17"/>
        <v>0</v>
      </c>
      <c r="AG53" s="238">
        <f t="shared" si="17"/>
        <v>1</v>
      </c>
    </row>
    <row r="54" spans="1:38" s="14" customFormat="1" ht="20.100000000000001" customHeight="1" x14ac:dyDescent="0.2">
      <c r="A54" s="170" t="s">
        <v>100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65">
        <f>AC55+AC62</f>
        <v>525</v>
      </c>
      <c r="AD54" s="65">
        <f>AD55+AD62</f>
        <v>105</v>
      </c>
      <c r="AE54" s="65">
        <f>AE55+AE62</f>
        <v>420</v>
      </c>
      <c r="AF54" s="65">
        <f>AF55+AF62</f>
        <v>0</v>
      </c>
      <c r="AG54" s="237">
        <f>AG55+AG62</f>
        <v>45</v>
      </c>
    </row>
    <row r="55" spans="1:38" s="14" customFormat="1" ht="20.100000000000001" customHeight="1" x14ac:dyDescent="0.2">
      <c r="A55" s="177" t="s">
        <v>101</v>
      </c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65">
        <f t="shared" ref="AC55" si="20">SUM(AC56:AC61)</f>
        <v>195</v>
      </c>
      <c r="AD55" s="65">
        <f>SUM(AD56:AD61)</f>
        <v>105</v>
      </c>
      <c r="AE55" s="65">
        <f t="shared" ref="AE55:AG55" si="21">SUM(AE56:AE61)</f>
        <v>90</v>
      </c>
      <c r="AF55" s="65">
        <f t="shared" si="21"/>
        <v>0</v>
      </c>
      <c r="AG55" s="237">
        <f t="shared" si="21"/>
        <v>15</v>
      </c>
    </row>
    <row r="56" spans="1:38" s="15" customFormat="1" ht="20.100000000000001" customHeight="1" x14ac:dyDescent="0.2">
      <c r="A56" s="157">
        <v>34</v>
      </c>
      <c r="B56" s="155" t="s">
        <v>102</v>
      </c>
      <c r="C56" s="103" t="s">
        <v>45</v>
      </c>
      <c r="D56" s="120" t="s">
        <v>46</v>
      </c>
      <c r="E56" s="113"/>
      <c r="F56" s="113"/>
      <c r="G56" s="113"/>
      <c r="H56" s="114"/>
      <c r="I56" s="113"/>
      <c r="J56" s="113"/>
      <c r="K56" s="113"/>
      <c r="L56" s="114"/>
      <c r="M56" s="115">
        <v>30</v>
      </c>
      <c r="N56" s="115"/>
      <c r="O56" s="115"/>
      <c r="P56" s="121">
        <v>2</v>
      </c>
      <c r="Q56" s="106"/>
      <c r="R56" s="106"/>
      <c r="S56" s="106"/>
      <c r="T56" s="105"/>
      <c r="U56" s="108"/>
      <c r="V56" s="108"/>
      <c r="W56" s="108"/>
      <c r="X56" s="105"/>
      <c r="Y56" s="108"/>
      <c r="Z56" s="108"/>
      <c r="AA56" s="108"/>
      <c r="AB56" s="105"/>
      <c r="AC56" s="151">
        <f t="shared" ref="AC56:AC61" si="22">AD56+AE56+AF56</f>
        <v>30</v>
      </c>
      <c r="AD56" s="117">
        <f t="shared" ref="AD56:AG61" si="23">E56+I56+M56+Q56+U56+Y56</f>
        <v>30</v>
      </c>
      <c r="AE56" s="117">
        <f t="shared" si="23"/>
        <v>0</v>
      </c>
      <c r="AF56" s="117">
        <f t="shared" si="23"/>
        <v>0</v>
      </c>
      <c r="AG56" s="239">
        <f t="shared" si="23"/>
        <v>2</v>
      </c>
    </row>
    <row r="57" spans="1:38" s="15" customFormat="1" ht="20.100000000000001" customHeight="1" x14ac:dyDescent="0.2">
      <c r="A57" s="157">
        <v>35</v>
      </c>
      <c r="B57" s="155" t="s">
        <v>103</v>
      </c>
      <c r="C57" s="64" t="s">
        <v>45</v>
      </c>
      <c r="D57" s="67" t="s">
        <v>46</v>
      </c>
      <c r="E57" s="37"/>
      <c r="F57" s="37"/>
      <c r="G57" s="37"/>
      <c r="H57" s="30"/>
      <c r="I57" s="37"/>
      <c r="J57" s="37"/>
      <c r="K57" s="37"/>
      <c r="L57" s="30"/>
      <c r="M57" s="38">
        <v>30</v>
      </c>
      <c r="N57" s="38"/>
      <c r="O57" s="38"/>
      <c r="P57" s="121">
        <v>2</v>
      </c>
      <c r="Q57" s="38"/>
      <c r="R57" s="38"/>
      <c r="S57" s="38"/>
      <c r="T57" s="30"/>
      <c r="U57" s="39"/>
      <c r="V57" s="39"/>
      <c r="W57" s="39"/>
      <c r="X57" s="30"/>
      <c r="Y57" s="39"/>
      <c r="Z57" s="39"/>
      <c r="AA57" s="39"/>
      <c r="AB57" s="30"/>
      <c r="AC57" s="54">
        <f t="shared" si="22"/>
        <v>30</v>
      </c>
      <c r="AD57" s="32">
        <f t="shared" si="23"/>
        <v>30</v>
      </c>
      <c r="AE57" s="32">
        <f t="shared" si="23"/>
        <v>0</v>
      </c>
      <c r="AF57" s="32">
        <f t="shared" si="23"/>
        <v>0</v>
      </c>
      <c r="AG57" s="239">
        <f t="shared" si="23"/>
        <v>2</v>
      </c>
    </row>
    <row r="58" spans="1:38" s="14" customFormat="1" ht="20.100000000000001" customHeight="1" x14ac:dyDescent="0.2">
      <c r="A58" s="157">
        <v>36</v>
      </c>
      <c r="B58" s="155" t="s">
        <v>104</v>
      </c>
      <c r="C58" s="64" t="s">
        <v>75</v>
      </c>
      <c r="D58" s="67" t="s">
        <v>105</v>
      </c>
      <c r="E58" s="37"/>
      <c r="F58" s="37"/>
      <c r="G58" s="37"/>
      <c r="H58" s="30"/>
      <c r="I58" s="37"/>
      <c r="J58" s="37"/>
      <c r="K58" s="37"/>
      <c r="L58" s="30"/>
      <c r="M58" s="38">
        <v>15</v>
      </c>
      <c r="N58" s="38">
        <v>15</v>
      </c>
      <c r="O58" s="38"/>
      <c r="P58" s="121">
        <v>2</v>
      </c>
      <c r="Q58" s="38">
        <v>15</v>
      </c>
      <c r="R58" s="38">
        <v>15</v>
      </c>
      <c r="S58" s="38"/>
      <c r="T58" s="112">
        <v>2</v>
      </c>
      <c r="U58" s="39"/>
      <c r="V58" s="39"/>
      <c r="W58" s="39"/>
      <c r="X58" s="30"/>
      <c r="Y58" s="39"/>
      <c r="Z58" s="39"/>
      <c r="AA58" s="39"/>
      <c r="AB58" s="30"/>
      <c r="AC58" s="54">
        <f t="shared" si="22"/>
        <v>60</v>
      </c>
      <c r="AD58" s="32">
        <f t="shared" si="23"/>
        <v>30</v>
      </c>
      <c r="AE58" s="32">
        <f t="shared" si="23"/>
        <v>30</v>
      </c>
      <c r="AF58" s="32">
        <f t="shared" si="23"/>
        <v>0</v>
      </c>
      <c r="AG58" s="239">
        <f t="shared" si="23"/>
        <v>4</v>
      </c>
    </row>
    <row r="59" spans="1:38" s="14" customFormat="1" ht="20.100000000000001" customHeight="1" x14ac:dyDescent="0.2">
      <c r="A59" s="157">
        <v>37</v>
      </c>
      <c r="B59" s="158" t="s">
        <v>106</v>
      </c>
      <c r="C59" s="64" t="s">
        <v>107</v>
      </c>
      <c r="D59" s="67" t="s">
        <v>108</v>
      </c>
      <c r="E59" s="37"/>
      <c r="F59" s="37"/>
      <c r="G59" s="37"/>
      <c r="H59" s="30"/>
      <c r="I59" s="37"/>
      <c r="J59" s="37"/>
      <c r="K59" s="37"/>
      <c r="L59" s="30"/>
      <c r="M59" s="38"/>
      <c r="N59" s="38"/>
      <c r="O59" s="38"/>
      <c r="P59" s="121"/>
      <c r="Q59" s="38"/>
      <c r="R59" s="38">
        <v>15</v>
      </c>
      <c r="S59" s="38"/>
      <c r="T59" s="112">
        <v>1</v>
      </c>
      <c r="U59" s="39"/>
      <c r="V59" s="39"/>
      <c r="W59" s="39"/>
      <c r="X59" s="30"/>
      <c r="Y59" s="39"/>
      <c r="Z59" s="39"/>
      <c r="AA59" s="39"/>
      <c r="AB59" s="30"/>
      <c r="AC59" s="54">
        <f t="shared" si="22"/>
        <v>15</v>
      </c>
      <c r="AD59" s="32">
        <f>E59+I59+M59+Q59+U59+Y59</f>
        <v>0</v>
      </c>
      <c r="AE59" s="32">
        <f>F59+J59+N59+R59+V59+Z59</f>
        <v>15</v>
      </c>
      <c r="AF59" s="32">
        <f t="shared" si="23"/>
        <v>0</v>
      </c>
      <c r="AG59" s="239">
        <f t="shared" si="23"/>
        <v>1</v>
      </c>
    </row>
    <row r="60" spans="1:38" s="14" customFormat="1" ht="20.100000000000001" customHeight="1" x14ac:dyDescent="0.2">
      <c r="A60" s="154">
        <v>38</v>
      </c>
      <c r="B60" s="155" t="s">
        <v>109</v>
      </c>
      <c r="C60" s="64" t="s">
        <v>110</v>
      </c>
      <c r="D60" s="67" t="s">
        <v>111</v>
      </c>
      <c r="E60" s="37"/>
      <c r="F60" s="37"/>
      <c r="G60" s="37"/>
      <c r="H60" s="30"/>
      <c r="I60" s="37"/>
      <c r="J60" s="37"/>
      <c r="K60" s="37"/>
      <c r="L60" s="30"/>
      <c r="M60" s="38"/>
      <c r="N60" s="38"/>
      <c r="O60" s="38"/>
      <c r="P60" s="121"/>
      <c r="Q60" s="38"/>
      <c r="R60" s="38">
        <v>15</v>
      </c>
      <c r="S60" s="41"/>
      <c r="T60" s="112">
        <v>1</v>
      </c>
      <c r="U60" s="42"/>
      <c r="V60" s="39">
        <v>15</v>
      </c>
      <c r="W60" s="42"/>
      <c r="X60" s="112">
        <v>2</v>
      </c>
      <c r="Y60" s="39"/>
      <c r="Z60" s="39"/>
      <c r="AA60" s="39"/>
      <c r="AB60" s="30"/>
      <c r="AC60" s="54">
        <f t="shared" si="22"/>
        <v>30</v>
      </c>
      <c r="AD60" s="32">
        <f t="shared" ref="AD60" si="24">E60+I60+M60+Q60+U60+Y60</f>
        <v>0</v>
      </c>
      <c r="AE60" s="32">
        <f t="shared" ref="AE60" si="25">F60+J60+N60+R60+V60+Z60</f>
        <v>30</v>
      </c>
      <c r="AF60" s="32">
        <f t="shared" ref="AF60" si="26">G60+K60+O60+S60+W60+AA60</f>
        <v>0</v>
      </c>
      <c r="AG60" s="239">
        <f t="shared" ref="AG60" si="27">H60+L60+P60+T60+X60+AB60</f>
        <v>3</v>
      </c>
    </row>
    <row r="61" spans="1:38" s="14" customFormat="1" ht="20.100000000000001" customHeight="1" x14ac:dyDescent="0.2">
      <c r="A61" s="154">
        <v>39</v>
      </c>
      <c r="B61" s="155" t="s">
        <v>112</v>
      </c>
      <c r="C61" s="64" t="s">
        <v>110</v>
      </c>
      <c r="D61" s="67" t="s">
        <v>108</v>
      </c>
      <c r="E61" s="37"/>
      <c r="F61" s="37"/>
      <c r="G61" s="37"/>
      <c r="H61" s="30"/>
      <c r="I61" s="37"/>
      <c r="J61" s="37"/>
      <c r="K61" s="37"/>
      <c r="L61" s="30"/>
      <c r="M61" s="38"/>
      <c r="N61" s="38"/>
      <c r="O61" s="38"/>
      <c r="P61" s="121"/>
      <c r="Q61" s="38">
        <v>15</v>
      </c>
      <c r="R61" s="38">
        <v>15</v>
      </c>
      <c r="S61" s="41"/>
      <c r="T61" s="112">
        <v>3</v>
      </c>
      <c r="U61" s="42"/>
      <c r="V61" s="39"/>
      <c r="W61" s="42"/>
      <c r="X61" s="40"/>
      <c r="Y61" s="39"/>
      <c r="Z61" s="39"/>
      <c r="AA61" s="39"/>
      <c r="AB61" s="30"/>
      <c r="AC61" s="54">
        <f t="shared" si="22"/>
        <v>30</v>
      </c>
      <c r="AD61" s="32">
        <f t="shared" si="23"/>
        <v>15</v>
      </c>
      <c r="AE61" s="32">
        <f t="shared" si="23"/>
        <v>15</v>
      </c>
      <c r="AF61" s="32">
        <f t="shared" si="23"/>
        <v>0</v>
      </c>
      <c r="AG61" s="239">
        <f t="shared" si="23"/>
        <v>3</v>
      </c>
    </row>
    <row r="62" spans="1:38" s="14" customFormat="1" ht="20.100000000000001" customHeight="1" x14ac:dyDescent="0.2">
      <c r="A62" s="177" t="s">
        <v>113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65">
        <f>SUM(AC63:AC68)</f>
        <v>330</v>
      </c>
      <c r="AD62" s="65">
        <f>SUM(AD63:AD67)</f>
        <v>0</v>
      </c>
      <c r="AE62" s="65">
        <f>SUM(AE63:AE68)</f>
        <v>330</v>
      </c>
      <c r="AF62" s="65">
        <f t="shared" ref="AF62" si="28">SUM(AF63:AF67)</f>
        <v>0</v>
      </c>
      <c r="AG62" s="237">
        <f>SUM(AG63:AG68)</f>
        <v>30</v>
      </c>
    </row>
    <row r="63" spans="1:38" s="14" customFormat="1" ht="20.100000000000001" customHeight="1" x14ac:dyDescent="0.2">
      <c r="A63" s="154">
        <v>40</v>
      </c>
      <c r="B63" s="28" t="s">
        <v>114</v>
      </c>
      <c r="C63" s="64" t="s">
        <v>45</v>
      </c>
      <c r="D63" s="67" t="s">
        <v>46</v>
      </c>
      <c r="E63" s="37"/>
      <c r="F63" s="37"/>
      <c r="G63" s="37"/>
      <c r="H63" s="30"/>
      <c r="I63" s="37"/>
      <c r="J63" s="37"/>
      <c r="K63" s="37"/>
      <c r="L63" s="30"/>
      <c r="M63" s="38"/>
      <c r="N63" s="38">
        <v>30</v>
      </c>
      <c r="O63" s="41"/>
      <c r="P63" s="31">
        <v>2</v>
      </c>
      <c r="Q63" s="41"/>
      <c r="R63" s="38"/>
      <c r="S63" s="41"/>
      <c r="T63" s="30"/>
      <c r="U63" s="39"/>
      <c r="V63" s="39"/>
      <c r="W63" s="39"/>
      <c r="X63" s="30"/>
      <c r="Y63" s="39"/>
      <c r="Z63" s="39"/>
      <c r="AA63" s="39"/>
      <c r="AB63" s="30"/>
      <c r="AC63" s="54">
        <f>AD63+AE63+AF63</f>
        <v>30</v>
      </c>
      <c r="AD63" s="32">
        <f t="shared" ref="AD63:AG71" si="29">E63+I63+M63+Q63+U63+Y63</f>
        <v>0</v>
      </c>
      <c r="AE63" s="32">
        <f t="shared" si="29"/>
        <v>30</v>
      </c>
      <c r="AF63" s="32">
        <f t="shared" si="29"/>
        <v>0</v>
      </c>
      <c r="AG63" s="238">
        <f t="shared" si="29"/>
        <v>2</v>
      </c>
    </row>
    <row r="64" spans="1:38" s="14" customFormat="1" ht="20.100000000000001" customHeight="1" x14ac:dyDescent="0.2">
      <c r="A64" s="154">
        <v>41</v>
      </c>
      <c r="B64" s="28" t="s">
        <v>115</v>
      </c>
      <c r="C64" s="64" t="s">
        <v>91</v>
      </c>
      <c r="D64" s="67" t="s">
        <v>99</v>
      </c>
      <c r="E64" s="37"/>
      <c r="F64" s="37"/>
      <c r="G64" s="37"/>
      <c r="H64" s="30"/>
      <c r="I64" s="37"/>
      <c r="J64" s="37"/>
      <c r="K64" s="37"/>
      <c r="L64" s="30"/>
      <c r="M64" s="38"/>
      <c r="N64" s="38"/>
      <c r="O64" s="51"/>
      <c r="P64" s="31"/>
      <c r="Q64" s="41"/>
      <c r="R64" s="38">
        <v>30</v>
      </c>
      <c r="S64" s="41"/>
      <c r="T64" s="30">
        <v>3</v>
      </c>
      <c r="U64" s="39"/>
      <c r="V64" s="39">
        <v>30</v>
      </c>
      <c r="W64" s="39"/>
      <c r="X64" s="30">
        <v>3</v>
      </c>
      <c r="Y64" s="39"/>
      <c r="Z64" s="39">
        <v>30</v>
      </c>
      <c r="AA64" s="39"/>
      <c r="AB64" s="75">
        <v>3</v>
      </c>
      <c r="AC64" s="54">
        <f t="shared" ref="AC64:AC71" si="30">AD64+AE64+AF64</f>
        <v>90</v>
      </c>
      <c r="AD64" s="32">
        <f t="shared" si="29"/>
        <v>0</v>
      </c>
      <c r="AE64" s="32">
        <f t="shared" si="29"/>
        <v>90</v>
      </c>
      <c r="AF64" s="32">
        <f t="shared" si="29"/>
        <v>0</v>
      </c>
      <c r="AG64" s="238">
        <f t="shared" si="29"/>
        <v>9</v>
      </c>
    </row>
    <row r="65" spans="1:33" s="14" customFormat="1" ht="20.100000000000001" customHeight="1" x14ac:dyDescent="0.2">
      <c r="A65" s="154">
        <v>42</v>
      </c>
      <c r="B65" s="28" t="s">
        <v>116</v>
      </c>
      <c r="C65" s="64" t="s">
        <v>91</v>
      </c>
      <c r="D65" s="67" t="s">
        <v>92</v>
      </c>
      <c r="E65" s="37"/>
      <c r="F65" s="37"/>
      <c r="G65" s="37"/>
      <c r="H65" s="30"/>
      <c r="I65" s="37"/>
      <c r="J65" s="37"/>
      <c r="K65" s="37"/>
      <c r="L65" s="30"/>
      <c r="M65" s="38"/>
      <c r="N65" s="38"/>
      <c r="O65" s="41"/>
      <c r="P65" s="31"/>
      <c r="Q65" s="41"/>
      <c r="R65" s="38">
        <v>30</v>
      </c>
      <c r="S65" s="41"/>
      <c r="T65" s="30">
        <v>3</v>
      </c>
      <c r="U65" s="39"/>
      <c r="V65" s="39">
        <v>30</v>
      </c>
      <c r="W65" s="53"/>
      <c r="X65" s="30">
        <v>3</v>
      </c>
      <c r="Y65" s="39"/>
      <c r="Z65" s="39">
        <v>30</v>
      </c>
      <c r="AA65" s="39"/>
      <c r="AB65" s="30">
        <v>3</v>
      </c>
      <c r="AC65" s="54">
        <f t="shared" si="30"/>
        <v>90</v>
      </c>
      <c r="AD65" s="32">
        <f t="shared" si="29"/>
        <v>0</v>
      </c>
      <c r="AE65" s="32">
        <f t="shared" si="29"/>
        <v>90</v>
      </c>
      <c r="AF65" s="32">
        <f t="shared" si="29"/>
        <v>0</v>
      </c>
      <c r="AG65" s="238">
        <f t="shared" si="29"/>
        <v>9</v>
      </c>
    </row>
    <row r="66" spans="1:33" s="14" customFormat="1" ht="20.100000000000001" customHeight="1" x14ac:dyDescent="0.2">
      <c r="A66" s="154">
        <v>43</v>
      </c>
      <c r="B66" s="28" t="s">
        <v>117</v>
      </c>
      <c r="C66" s="64"/>
      <c r="D66" s="67" t="s">
        <v>118</v>
      </c>
      <c r="E66" s="37"/>
      <c r="F66" s="37"/>
      <c r="G66" s="37"/>
      <c r="H66" s="30"/>
      <c r="I66" s="37"/>
      <c r="J66" s="37"/>
      <c r="K66" s="37"/>
      <c r="L66" s="30"/>
      <c r="M66" s="38"/>
      <c r="N66" s="38"/>
      <c r="O66" s="41"/>
      <c r="P66" s="31"/>
      <c r="Q66" s="41"/>
      <c r="R66" s="38"/>
      <c r="S66" s="41"/>
      <c r="T66" s="30"/>
      <c r="U66" s="39"/>
      <c r="V66" s="39">
        <v>30</v>
      </c>
      <c r="W66" s="53"/>
      <c r="X66" s="30">
        <v>3</v>
      </c>
      <c r="Y66" s="39"/>
      <c r="Z66" s="39">
        <v>30</v>
      </c>
      <c r="AA66" s="39"/>
      <c r="AB66" s="30">
        <v>3</v>
      </c>
      <c r="AC66" s="54">
        <f t="shared" si="30"/>
        <v>60</v>
      </c>
      <c r="AD66" s="32">
        <f t="shared" si="29"/>
        <v>0</v>
      </c>
      <c r="AE66" s="32">
        <f t="shared" si="29"/>
        <v>60</v>
      </c>
      <c r="AF66" s="32">
        <f t="shared" si="29"/>
        <v>0</v>
      </c>
      <c r="AG66" s="238">
        <f t="shared" si="29"/>
        <v>6</v>
      </c>
    </row>
    <row r="67" spans="1:33" s="14" customFormat="1" ht="20.100000000000001" customHeight="1" x14ac:dyDescent="0.2">
      <c r="A67" s="154">
        <v>44</v>
      </c>
      <c r="B67" s="28" t="s">
        <v>119</v>
      </c>
      <c r="C67" s="64"/>
      <c r="D67" s="67" t="s">
        <v>46</v>
      </c>
      <c r="E67" s="37"/>
      <c r="F67" s="37"/>
      <c r="G67" s="37"/>
      <c r="H67" s="30"/>
      <c r="I67" s="37"/>
      <c r="J67" s="37"/>
      <c r="K67" s="37"/>
      <c r="L67" s="30"/>
      <c r="M67" s="38"/>
      <c r="N67" s="38">
        <v>30</v>
      </c>
      <c r="O67" s="41"/>
      <c r="P67" s="31">
        <v>2</v>
      </c>
      <c r="Q67" s="41"/>
      <c r="R67" s="38"/>
      <c r="S67" s="41"/>
      <c r="T67" s="30"/>
      <c r="U67" s="39"/>
      <c r="V67" s="39"/>
      <c r="W67" s="53"/>
      <c r="X67" s="30"/>
      <c r="Y67" s="39"/>
      <c r="Z67" s="39"/>
      <c r="AA67" s="39"/>
      <c r="AB67" s="30"/>
      <c r="AC67" s="54">
        <f t="shared" si="30"/>
        <v>30</v>
      </c>
      <c r="AD67" s="32">
        <f t="shared" si="29"/>
        <v>0</v>
      </c>
      <c r="AE67" s="32">
        <f t="shared" si="29"/>
        <v>30</v>
      </c>
      <c r="AF67" s="32">
        <f t="shared" si="29"/>
        <v>0</v>
      </c>
      <c r="AG67" s="238">
        <f t="shared" si="29"/>
        <v>2</v>
      </c>
    </row>
    <row r="68" spans="1:33" s="14" customFormat="1" ht="20.100000000000001" customHeight="1" x14ac:dyDescent="0.2">
      <c r="A68" s="154">
        <v>45</v>
      </c>
      <c r="B68" s="28" t="s">
        <v>120</v>
      </c>
      <c r="C68" s="64"/>
      <c r="D68" s="67" t="s">
        <v>96</v>
      </c>
      <c r="E68" s="37"/>
      <c r="F68" s="37"/>
      <c r="G68" s="37"/>
      <c r="H68" s="30"/>
      <c r="I68" s="37"/>
      <c r="J68" s="37"/>
      <c r="K68" s="37"/>
      <c r="L68" s="30"/>
      <c r="M68" s="38"/>
      <c r="N68" s="38"/>
      <c r="O68" s="41"/>
      <c r="P68" s="31"/>
      <c r="Q68" s="41"/>
      <c r="R68" s="38"/>
      <c r="S68" s="41"/>
      <c r="T68" s="30"/>
      <c r="U68" s="39"/>
      <c r="V68" s="39"/>
      <c r="W68" s="53"/>
      <c r="X68" s="30"/>
      <c r="Y68" s="39"/>
      <c r="Z68" s="39">
        <v>30</v>
      </c>
      <c r="AA68" s="39"/>
      <c r="AB68" s="30">
        <v>2</v>
      </c>
      <c r="AC68" s="54">
        <f t="shared" si="30"/>
        <v>30</v>
      </c>
      <c r="AD68" s="32">
        <f t="shared" si="29"/>
        <v>0</v>
      </c>
      <c r="AE68" s="32">
        <f t="shared" si="29"/>
        <v>30</v>
      </c>
      <c r="AF68" s="32">
        <f t="shared" si="29"/>
        <v>0</v>
      </c>
      <c r="AG68" s="238">
        <f t="shared" si="29"/>
        <v>2</v>
      </c>
    </row>
    <row r="69" spans="1:33" s="15" customFormat="1" ht="20.100000000000001" customHeight="1" x14ac:dyDescent="0.2">
      <c r="A69" s="170" t="s">
        <v>121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8"/>
      <c r="N69" s="178"/>
      <c r="O69" s="178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8"/>
      <c r="AC69" s="65">
        <f>SUM(AC70:AC71)</f>
        <v>90</v>
      </c>
      <c r="AD69" s="65">
        <f>SUM(AD70:AD71)</f>
        <v>0</v>
      </c>
      <c r="AE69" s="65">
        <f>SUM(AE70:AE71)</f>
        <v>0</v>
      </c>
      <c r="AF69" s="65">
        <f>SUM(AF70:AF71)</f>
        <v>90</v>
      </c>
      <c r="AG69" s="237">
        <f>SUM(AG70:AG71)</f>
        <v>11</v>
      </c>
    </row>
    <row r="70" spans="1:33" s="14" customFormat="1" ht="20.100000000000001" customHeight="1" x14ac:dyDescent="0.2">
      <c r="A70" s="157">
        <v>46</v>
      </c>
      <c r="B70" s="155" t="s">
        <v>122</v>
      </c>
      <c r="C70" s="181" t="s">
        <v>46</v>
      </c>
      <c r="D70" s="182"/>
      <c r="E70" s="49"/>
      <c r="F70" s="49"/>
      <c r="G70" s="49"/>
      <c r="H70" s="50"/>
      <c r="I70" s="49"/>
      <c r="J70" s="49"/>
      <c r="K70" s="49"/>
      <c r="L70" s="129"/>
      <c r="M70" s="132"/>
      <c r="N70" s="132"/>
      <c r="O70" s="133">
        <v>30</v>
      </c>
      <c r="P70" s="130">
        <v>2</v>
      </c>
      <c r="Q70" s="52"/>
      <c r="R70" s="52"/>
      <c r="S70" s="52"/>
      <c r="T70" s="97"/>
      <c r="U70" s="39"/>
      <c r="V70" s="39"/>
      <c r="W70" s="39"/>
      <c r="X70" s="97"/>
      <c r="Y70" s="39"/>
      <c r="Z70" s="39"/>
      <c r="AA70" s="136"/>
      <c r="AB70" s="135"/>
      <c r="AC70" s="54">
        <f t="shared" si="30"/>
        <v>30</v>
      </c>
      <c r="AD70" s="32">
        <f t="shared" ref="AD70:AD71" si="31">E70+I70+M70+Q70+U70+Y70</f>
        <v>0</v>
      </c>
      <c r="AE70" s="32">
        <f t="shared" ref="AE70:AE71" si="32">F70+J70+N70+R70+V70+Z70</f>
        <v>0</v>
      </c>
      <c r="AF70" s="32">
        <f t="shared" ref="AF70:AF71" si="33">G70+K70+O70+S70+W70+AA70</f>
        <v>30</v>
      </c>
      <c r="AG70" s="238">
        <f t="shared" si="29"/>
        <v>2</v>
      </c>
    </row>
    <row r="71" spans="1:33" s="14" customFormat="1" ht="36" customHeight="1" x14ac:dyDescent="0.2">
      <c r="A71" s="157">
        <v>47</v>
      </c>
      <c r="B71" s="155" t="s">
        <v>123</v>
      </c>
      <c r="C71" s="79"/>
      <c r="D71" s="80" t="s">
        <v>96</v>
      </c>
      <c r="E71" s="49"/>
      <c r="F71" s="49"/>
      <c r="G71" s="49"/>
      <c r="H71" s="50"/>
      <c r="I71" s="49"/>
      <c r="J71" s="49"/>
      <c r="K71" s="49"/>
      <c r="L71" s="30"/>
      <c r="M71" s="131"/>
      <c r="N71" s="131"/>
      <c r="O71" s="131"/>
      <c r="P71" s="31"/>
      <c r="Q71" s="131"/>
      <c r="R71" s="131"/>
      <c r="S71" s="134">
        <v>20</v>
      </c>
      <c r="T71" s="30">
        <v>3</v>
      </c>
      <c r="U71" s="39"/>
      <c r="V71" s="39"/>
      <c r="W71" s="46">
        <v>20</v>
      </c>
      <c r="X71" s="33">
        <v>3</v>
      </c>
      <c r="Y71" s="39"/>
      <c r="Z71" s="39"/>
      <c r="AA71" s="46">
        <v>20</v>
      </c>
      <c r="AB71" s="137">
        <v>3</v>
      </c>
      <c r="AC71" s="54">
        <f t="shared" si="30"/>
        <v>60</v>
      </c>
      <c r="AD71" s="32">
        <f t="shared" si="31"/>
        <v>0</v>
      </c>
      <c r="AE71" s="32">
        <f t="shared" si="32"/>
        <v>0</v>
      </c>
      <c r="AF71" s="32">
        <f t="shared" si="33"/>
        <v>60</v>
      </c>
      <c r="AG71" s="238">
        <f t="shared" si="29"/>
        <v>9</v>
      </c>
    </row>
    <row r="72" spans="1:33" s="14" customFormat="1" ht="20.100000000000001" customHeight="1" x14ac:dyDescent="0.2">
      <c r="A72" s="196" t="s">
        <v>124</v>
      </c>
      <c r="B72" s="197"/>
      <c r="C72" s="197"/>
      <c r="D72" s="198"/>
      <c r="E72" s="60">
        <f t="shared" ref="E72:AB72" si="34">SUM(E17:E26,E28:E35,E37:E42,E44:E48,E50:E53,E56:E61,E63:E68,E70:E71)</f>
        <v>44</v>
      </c>
      <c r="F72" s="60">
        <f t="shared" si="34"/>
        <v>500</v>
      </c>
      <c r="G72" s="60">
        <f t="shared" si="34"/>
        <v>60</v>
      </c>
      <c r="H72" s="202">
        <f t="shared" si="34"/>
        <v>30</v>
      </c>
      <c r="I72" s="60">
        <f t="shared" si="34"/>
        <v>60</v>
      </c>
      <c r="J72" s="60">
        <f t="shared" si="34"/>
        <v>525</v>
      </c>
      <c r="K72" s="60">
        <f t="shared" si="34"/>
        <v>30</v>
      </c>
      <c r="L72" s="202">
        <f t="shared" si="34"/>
        <v>30</v>
      </c>
      <c r="M72" s="98">
        <f t="shared" si="34"/>
        <v>105</v>
      </c>
      <c r="N72" s="98">
        <f t="shared" si="34"/>
        <v>315</v>
      </c>
      <c r="O72" s="98">
        <f t="shared" si="34"/>
        <v>30</v>
      </c>
      <c r="P72" s="203">
        <f t="shared" si="34"/>
        <v>30</v>
      </c>
      <c r="Q72" s="98">
        <f t="shared" si="34"/>
        <v>30</v>
      </c>
      <c r="R72" s="98">
        <f t="shared" si="34"/>
        <v>330</v>
      </c>
      <c r="S72" s="98">
        <f t="shared" si="34"/>
        <v>20</v>
      </c>
      <c r="T72" s="203">
        <f t="shared" si="34"/>
        <v>30</v>
      </c>
      <c r="U72" s="42">
        <f t="shared" si="34"/>
        <v>30</v>
      </c>
      <c r="V72" s="42">
        <f t="shared" si="34"/>
        <v>285</v>
      </c>
      <c r="W72" s="42">
        <f t="shared" si="34"/>
        <v>20</v>
      </c>
      <c r="X72" s="202">
        <f t="shared" si="34"/>
        <v>30</v>
      </c>
      <c r="Y72" s="42">
        <f t="shared" si="34"/>
        <v>0</v>
      </c>
      <c r="Z72" s="42">
        <f t="shared" si="34"/>
        <v>240</v>
      </c>
      <c r="AA72" s="42">
        <f t="shared" si="34"/>
        <v>20</v>
      </c>
      <c r="AB72" s="202">
        <f t="shared" si="34"/>
        <v>30</v>
      </c>
      <c r="AC72" s="95">
        <f>AC69+AC62+AC55+AC49+AC43+AC36+AC27+AC16</f>
        <v>2644</v>
      </c>
      <c r="AD72" s="96">
        <f>AD69+AD62+AD55+AD49+AD43+AD36+AD27+AD16</f>
        <v>269</v>
      </c>
      <c r="AE72" s="96">
        <f>AE69+AE62+AE55+AE49+AE43+AE36+AE27+AE16</f>
        <v>2195</v>
      </c>
      <c r="AF72" s="96">
        <f>AF69+AF62+AF55+AF49+AF43+AF36+AF27+AF16</f>
        <v>180</v>
      </c>
      <c r="AG72" s="245">
        <f>AG16+AG27+AG36+AG43+AG49+AG54+AG69</f>
        <v>180</v>
      </c>
    </row>
    <row r="73" spans="1:33" s="14" customFormat="1" ht="20.100000000000001" customHeight="1" x14ac:dyDescent="0.2">
      <c r="A73" s="196"/>
      <c r="B73" s="197"/>
      <c r="C73" s="197"/>
      <c r="D73" s="198"/>
      <c r="E73" s="189">
        <f>E72+F72+G72</f>
        <v>604</v>
      </c>
      <c r="F73" s="189"/>
      <c r="G73" s="189"/>
      <c r="H73" s="202"/>
      <c r="I73" s="190">
        <f>I72+J72+K72</f>
        <v>615</v>
      </c>
      <c r="J73" s="191"/>
      <c r="K73" s="192"/>
      <c r="L73" s="202"/>
      <c r="M73" s="193">
        <f>M72+N72+O72</f>
        <v>450</v>
      </c>
      <c r="N73" s="194"/>
      <c r="O73" s="195"/>
      <c r="P73" s="203"/>
      <c r="Q73" s="193">
        <f>Q72+R72+S72</f>
        <v>380</v>
      </c>
      <c r="R73" s="194"/>
      <c r="S73" s="195"/>
      <c r="T73" s="203"/>
      <c r="U73" s="183">
        <f>U72+V72+W72</f>
        <v>335</v>
      </c>
      <c r="V73" s="184"/>
      <c r="W73" s="185"/>
      <c r="X73" s="202"/>
      <c r="Y73" s="183">
        <f>Y72+Z72+AA72</f>
        <v>260</v>
      </c>
      <c r="Z73" s="184"/>
      <c r="AA73" s="185"/>
      <c r="AB73" s="202"/>
      <c r="AC73" s="204">
        <f>U74+M74+E74</f>
        <v>2644</v>
      </c>
      <c r="AD73" s="205"/>
      <c r="AE73" s="205"/>
      <c r="AF73" s="205"/>
      <c r="AG73" s="243">
        <f>H72+L72+P72+T72+X72+AB72</f>
        <v>180</v>
      </c>
    </row>
    <row r="74" spans="1:33" s="14" customFormat="1" ht="20.100000000000001" customHeight="1" thickBot="1" x14ac:dyDescent="0.25">
      <c r="A74" s="199"/>
      <c r="B74" s="200"/>
      <c r="C74" s="200"/>
      <c r="D74" s="201"/>
      <c r="E74" s="186">
        <f>E73+I73</f>
        <v>1219</v>
      </c>
      <c r="F74" s="186"/>
      <c r="G74" s="186"/>
      <c r="H74" s="186"/>
      <c r="I74" s="186"/>
      <c r="J74" s="186"/>
      <c r="K74" s="186"/>
      <c r="L74" s="70">
        <f>H72+L72</f>
        <v>60</v>
      </c>
      <c r="M74" s="186">
        <f>M73+Q73</f>
        <v>830</v>
      </c>
      <c r="N74" s="186"/>
      <c r="O74" s="186"/>
      <c r="P74" s="186"/>
      <c r="Q74" s="186"/>
      <c r="R74" s="186"/>
      <c r="S74" s="186"/>
      <c r="T74" s="70">
        <f>P72+T72</f>
        <v>60</v>
      </c>
      <c r="U74" s="186">
        <f>U73+Y73</f>
        <v>595</v>
      </c>
      <c r="V74" s="186"/>
      <c r="W74" s="186"/>
      <c r="X74" s="186"/>
      <c r="Y74" s="186"/>
      <c r="Z74" s="186"/>
      <c r="AA74" s="186"/>
      <c r="AB74" s="71">
        <f>X72+AB72</f>
        <v>60</v>
      </c>
      <c r="AC74" s="206"/>
      <c r="AD74" s="207"/>
      <c r="AE74" s="207"/>
      <c r="AF74" s="207"/>
      <c r="AG74" s="244"/>
    </row>
    <row r="75" spans="1:33" s="14" customFormat="1" x14ac:dyDescent="0.2">
      <c r="A75" s="16"/>
      <c r="B75" s="17"/>
      <c r="C75" s="18"/>
      <c r="D75" s="18"/>
      <c r="E75" s="19"/>
      <c r="F75" s="19"/>
      <c r="G75" s="20"/>
      <c r="H75" s="19"/>
      <c r="I75" s="19"/>
      <c r="J75" s="19"/>
      <c r="K75" s="20"/>
      <c r="L75" s="21"/>
      <c r="M75" s="21"/>
      <c r="N75" s="22"/>
      <c r="O75" s="23"/>
      <c r="P75" s="24"/>
      <c r="Q75" s="24"/>
      <c r="R75" s="24"/>
      <c r="S75" s="25"/>
      <c r="T75" s="22"/>
      <c r="U75" s="22"/>
      <c r="V75" s="22"/>
      <c r="W75" s="23"/>
      <c r="X75" s="24"/>
      <c r="Y75" s="24"/>
      <c r="Z75" s="24"/>
      <c r="AA75" s="25"/>
      <c r="AB75" s="26"/>
      <c r="AC75" s="57"/>
      <c r="AD75" s="57"/>
      <c r="AE75" s="57"/>
      <c r="AF75" s="58"/>
      <c r="AG75" s="43"/>
    </row>
    <row r="76" spans="1:33" ht="12.75" customHeight="1" x14ac:dyDescent="0.2">
      <c r="B76" s="187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P76" s="4"/>
      <c r="T76" s="4"/>
      <c r="X76" s="4"/>
      <c r="AB76" s="4"/>
      <c r="AF76" s="59"/>
    </row>
    <row r="78" spans="1:33" x14ac:dyDescent="0.2">
      <c r="P78" s="140"/>
      <c r="T78" s="140"/>
      <c r="X78" s="140"/>
      <c r="AB78" s="140"/>
    </row>
    <row r="79" spans="1:33" x14ac:dyDescent="0.2">
      <c r="P79" s="140"/>
      <c r="T79" s="140"/>
      <c r="X79" s="140"/>
      <c r="AB79" s="4"/>
    </row>
    <row r="80" spans="1:33" x14ac:dyDescent="0.2">
      <c r="P80" s="140"/>
      <c r="T80" s="140"/>
      <c r="X80" s="140"/>
      <c r="AB80" s="140"/>
    </row>
    <row r="81" spans="16:28" x14ac:dyDescent="0.2">
      <c r="P81" s="140"/>
      <c r="T81" s="140"/>
      <c r="X81" s="140"/>
      <c r="AB81" s="140"/>
    </row>
    <row r="82" spans="16:28" x14ac:dyDescent="0.2">
      <c r="P82" s="140"/>
      <c r="T82" s="140"/>
      <c r="X82" s="140"/>
      <c r="AB82" s="140"/>
    </row>
    <row r="83" spans="16:28" x14ac:dyDescent="0.2">
      <c r="P83" s="140"/>
      <c r="T83" s="140"/>
      <c r="X83" s="140"/>
      <c r="AB83" s="140"/>
    </row>
  </sheetData>
  <mergeCells count="63">
    <mergeCell ref="A12:AG12"/>
    <mergeCell ref="U14:W14"/>
    <mergeCell ref="X14:X15"/>
    <mergeCell ref="H14:H15"/>
    <mergeCell ref="E14:G14"/>
    <mergeCell ref="A13:A15"/>
    <mergeCell ref="B13:B15"/>
    <mergeCell ref="C13:C15"/>
    <mergeCell ref="D13:D15"/>
    <mergeCell ref="E13:L13"/>
    <mergeCell ref="A6:AG6"/>
    <mergeCell ref="A7:AG7"/>
    <mergeCell ref="A8:AG8"/>
    <mergeCell ref="A11:AF11"/>
    <mergeCell ref="A9:AG9"/>
    <mergeCell ref="A1:AG1"/>
    <mergeCell ref="A2:AG2"/>
    <mergeCell ref="A3:AG3"/>
    <mergeCell ref="A4:AG4"/>
    <mergeCell ref="A5:AG5"/>
    <mergeCell ref="AG73:AG74"/>
    <mergeCell ref="B76:M76"/>
    <mergeCell ref="E73:G73"/>
    <mergeCell ref="I73:K73"/>
    <mergeCell ref="M73:O73"/>
    <mergeCell ref="Q73:S73"/>
    <mergeCell ref="A72:D74"/>
    <mergeCell ref="H72:H73"/>
    <mergeCell ref="L72:L73"/>
    <mergeCell ref="P72:P73"/>
    <mergeCell ref="T72:T73"/>
    <mergeCell ref="X72:X73"/>
    <mergeCell ref="AB72:AB73"/>
    <mergeCell ref="AC73:AF74"/>
    <mergeCell ref="E74:K74"/>
    <mergeCell ref="C70:D70"/>
    <mergeCell ref="U73:W73"/>
    <mergeCell ref="Y73:AA73"/>
    <mergeCell ref="M74:S74"/>
    <mergeCell ref="U74:AA74"/>
    <mergeCell ref="A54:AB54"/>
    <mergeCell ref="A55:AB55"/>
    <mergeCell ref="A62:AB62"/>
    <mergeCell ref="A69:AB69"/>
    <mergeCell ref="A49:AB49"/>
    <mergeCell ref="D28:D35"/>
    <mergeCell ref="A36:AB36"/>
    <mergeCell ref="A43:AB43"/>
    <mergeCell ref="A16:AB16"/>
    <mergeCell ref="A27:AB27"/>
    <mergeCell ref="L14:L15"/>
    <mergeCell ref="I14:K14"/>
    <mergeCell ref="AD13:AF14"/>
    <mergeCell ref="AG13:AG15"/>
    <mergeCell ref="T14:T15"/>
    <mergeCell ref="Q14:S14"/>
    <mergeCell ref="P14:P15"/>
    <mergeCell ref="Y14:AA14"/>
    <mergeCell ref="AB14:AB15"/>
    <mergeCell ref="M13:T13"/>
    <mergeCell ref="U13:AB13"/>
    <mergeCell ref="AC13:AC15"/>
    <mergeCell ref="M14:O14"/>
  </mergeCells>
  <printOptions horizontalCentered="1"/>
  <pageMargins left="0.59055118110236227" right="0.59055118110236227" top="0.39370078740157483" bottom="0.39370078740157483" header="0.23622047244094491" footer="0.31496062992125984"/>
  <pageSetup paperSize="9" scale="5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70"/>
  <sheetViews>
    <sheetView zoomScaleNormal="100" zoomScalePageLayoutView="125" workbookViewId="0">
      <selection sqref="A1:AG5"/>
    </sheetView>
  </sheetViews>
  <sheetFormatPr defaultColWidth="8.85546875" defaultRowHeight="12.75" x14ac:dyDescent="0.2"/>
  <cols>
    <col min="1" max="1" width="3" style="2" customWidth="1"/>
    <col min="2" max="2" width="29.28515625" customWidth="1"/>
    <col min="3" max="3" width="6.42578125" style="3" hidden="1" customWidth="1"/>
    <col min="4" max="4" width="6.42578125" style="3" customWidth="1"/>
    <col min="5" max="7" width="3.28515625" style="4" customWidth="1"/>
    <col min="8" max="8" width="3.28515625" style="5" customWidth="1"/>
    <col min="9" max="11" width="3.28515625" style="4" customWidth="1"/>
    <col min="12" max="12" width="3.28515625" style="5" customWidth="1"/>
    <col min="13" max="15" width="3.28515625" style="4" customWidth="1"/>
    <col min="16" max="16" width="3.28515625" style="5" customWidth="1"/>
    <col min="17" max="19" width="3.28515625" style="4" customWidth="1"/>
    <col min="20" max="20" width="3.28515625" style="5" customWidth="1"/>
    <col min="21" max="23" width="3.28515625" style="4" customWidth="1"/>
    <col min="24" max="24" width="3.28515625" style="5" customWidth="1"/>
    <col min="25" max="27" width="3.28515625" style="4" customWidth="1"/>
    <col min="28" max="28" width="3.28515625" style="5" customWidth="1"/>
    <col min="29" max="29" width="5.140625" style="56" customWidth="1"/>
    <col min="30" max="30" width="3.7109375" style="7" customWidth="1"/>
    <col min="31" max="31" width="5.140625" style="7" customWidth="1"/>
    <col min="32" max="32" width="3.7109375" style="7" customWidth="1"/>
    <col min="33" max="33" width="3.7109375" style="6" customWidth="1"/>
  </cols>
  <sheetData>
    <row r="1" spans="1:33" x14ac:dyDescent="0.2">
      <c r="A1" s="208" t="s">
        <v>142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</row>
    <row r="2" spans="1:33" x14ac:dyDescent="0.2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</row>
    <row r="3" spans="1:33" x14ac:dyDescent="0.2">
      <c r="A3" s="234" t="s">
        <v>140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</row>
    <row r="4" spans="1:33" x14ac:dyDescent="0.2">
      <c r="A4" s="234" t="s">
        <v>141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1:33" ht="12.75" customHeight="1" x14ac:dyDescent="0.2">
      <c r="A5" s="209" t="s">
        <v>1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</row>
    <row r="6" spans="1:33" x14ac:dyDescent="0.2">
      <c r="A6" s="210" t="s">
        <v>2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</row>
    <row r="7" spans="1:33" x14ac:dyDescent="0.2">
      <c r="A7" s="212" t="s">
        <v>3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</row>
    <row r="8" spans="1:33" x14ac:dyDescent="0.2">
      <c r="A8" s="213" t="s">
        <v>4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</row>
    <row r="9" spans="1:33" x14ac:dyDescent="0.2">
      <c r="A9" s="213" t="s">
        <v>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</row>
    <row r="10" spans="1:33" ht="9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1"/>
      <c r="AD10" s="13"/>
      <c r="AE10" s="13"/>
      <c r="AF10" s="13"/>
      <c r="AG10" s="13"/>
    </row>
    <row r="11" spans="1:33" x14ac:dyDescent="0.2">
      <c r="A11" s="214" t="s">
        <v>125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13"/>
    </row>
    <row r="12" spans="1:33" s="14" customFormat="1" ht="13.5" thickBot="1" x14ac:dyDescent="0.25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</row>
    <row r="13" spans="1:33" s="14" customFormat="1" ht="12.75" customHeight="1" x14ac:dyDescent="0.2">
      <c r="A13" s="215" t="s">
        <v>7</v>
      </c>
      <c r="B13" s="164" t="s">
        <v>8</v>
      </c>
      <c r="C13" s="217" t="s">
        <v>9</v>
      </c>
      <c r="D13" s="220" t="s">
        <v>10</v>
      </c>
      <c r="E13" s="166" t="s">
        <v>11</v>
      </c>
      <c r="F13" s="166"/>
      <c r="G13" s="166"/>
      <c r="H13" s="166"/>
      <c r="I13" s="166"/>
      <c r="J13" s="166"/>
      <c r="K13" s="166"/>
      <c r="L13" s="166"/>
      <c r="M13" s="166" t="s">
        <v>12</v>
      </c>
      <c r="N13" s="166"/>
      <c r="O13" s="166"/>
      <c r="P13" s="166"/>
      <c r="Q13" s="166"/>
      <c r="R13" s="166"/>
      <c r="S13" s="166"/>
      <c r="T13" s="166"/>
      <c r="U13" s="166" t="s">
        <v>13</v>
      </c>
      <c r="V13" s="166"/>
      <c r="W13" s="166"/>
      <c r="X13" s="166"/>
      <c r="Y13" s="166"/>
      <c r="Z13" s="166"/>
      <c r="AA13" s="166"/>
      <c r="AB13" s="166"/>
      <c r="AC13" s="167" t="s">
        <v>14</v>
      </c>
      <c r="AD13" s="164" t="s">
        <v>15</v>
      </c>
      <c r="AE13" s="164"/>
      <c r="AF13" s="164"/>
      <c r="AG13" s="235" t="s">
        <v>16</v>
      </c>
    </row>
    <row r="14" spans="1:33" s="14" customFormat="1" ht="12.75" customHeight="1" x14ac:dyDescent="0.2">
      <c r="A14" s="216"/>
      <c r="B14" s="165"/>
      <c r="C14" s="218"/>
      <c r="D14" s="221"/>
      <c r="E14" s="223" t="s">
        <v>17</v>
      </c>
      <c r="F14" s="223"/>
      <c r="G14" s="223"/>
      <c r="H14" s="227" t="s">
        <v>16</v>
      </c>
      <c r="I14" s="223" t="s">
        <v>18</v>
      </c>
      <c r="J14" s="223"/>
      <c r="K14" s="223"/>
      <c r="L14" s="227" t="s">
        <v>16</v>
      </c>
      <c r="M14" s="223" t="s">
        <v>19</v>
      </c>
      <c r="N14" s="223"/>
      <c r="O14" s="223"/>
      <c r="P14" s="227" t="s">
        <v>16</v>
      </c>
      <c r="Q14" s="223" t="s">
        <v>20</v>
      </c>
      <c r="R14" s="223"/>
      <c r="S14" s="223"/>
      <c r="T14" s="227" t="s">
        <v>16</v>
      </c>
      <c r="U14" s="223" t="s">
        <v>21</v>
      </c>
      <c r="V14" s="223"/>
      <c r="W14" s="223"/>
      <c r="X14" s="227" t="s">
        <v>16</v>
      </c>
      <c r="Y14" s="223" t="s">
        <v>22</v>
      </c>
      <c r="Z14" s="223"/>
      <c r="AA14" s="223"/>
      <c r="AB14" s="227" t="s">
        <v>16</v>
      </c>
      <c r="AC14" s="168"/>
      <c r="AD14" s="165"/>
      <c r="AE14" s="165"/>
      <c r="AF14" s="165"/>
      <c r="AG14" s="236"/>
    </row>
    <row r="15" spans="1:33" s="14" customFormat="1" ht="18.95" customHeight="1" x14ac:dyDescent="0.2">
      <c r="A15" s="216"/>
      <c r="B15" s="165"/>
      <c r="C15" s="219"/>
      <c r="D15" s="221"/>
      <c r="E15" s="34" t="s">
        <v>23</v>
      </c>
      <c r="F15" s="34" t="s">
        <v>24</v>
      </c>
      <c r="G15" s="34" t="s">
        <v>25</v>
      </c>
      <c r="H15" s="227"/>
      <c r="I15" s="34" t="s">
        <v>23</v>
      </c>
      <c r="J15" s="34" t="s">
        <v>24</v>
      </c>
      <c r="K15" s="34" t="s">
        <v>25</v>
      </c>
      <c r="L15" s="227"/>
      <c r="M15" s="35" t="s">
        <v>23</v>
      </c>
      <c r="N15" s="35" t="s">
        <v>24</v>
      </c>
      <c r="O15" s="35" t="s">
        <v>25</v>
      </c>
      <c r="P15" s="227"/>
      <c r="Q15" s="35" t="s">
        <v>23</v>
      </c>
      <c r="R15" s="35" t="s">
        <v>24</v>
      </c>
      <c r="S15" s="35" t="s">
        <v>25</v>
      </c>
      <c r="T15" s="227"/>
      <c r="U15" s="36" t="s">
        <v>23</v>
      </c>
      <c r="V15" s="36" t="s">
        <v>24</v>
      </c>
      <c r="W15" s="36" t="s">
        <v>25</v>
      </c>
      <c r="X15" s="227"/>
      <c r="Y15" s="36" t="s">
        <v>23</v>
      </c>
      <c r="Z15" s="36" t="s">
        <v>24</v>
      </c>
      <c r="AA15" s="36" t="s">
        <v>25</v>
      </c>
      <c r="AB15" s="227"/>
      <c r="AC15" s="168"/>
      <c r="AD15" s="66" t="s">
        <v>23</v>
      </c>
      <c r="AE15" s="66" t="s">
        <v>24</v>
      </c>
      <c r="AF15" s="66" t="s">
        <v>25</v>
      </c>
      <c r="AG15" s="236"/>
    </row>
    <row r="16" spans="1:33" s="14" customFormat="1" ht="20.100000000000001" customHeight="1" x14ac:dyDescent="0.2">
      <c r="A16" s="172" t="s">
        <v>126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65">
        <f>SUM(AC17:AC26)</f>
        <v>329</v>
      </c>
      <c r="AD16" s="65">
        <f>SUM(AD17:AD26)</f>
        <v>119</v>
      </c>
      <c r="AE16" s="65">
        <f>SUM(AE17:AE26)</f>
        <v>180</v>
      </c>
      <c r="AF16" s="65">
        <f>SUM(AF17:AF26)</f>
        <v>30</v>
      </c>
      <c r="AG16" s="237">
        <f>SUM(AG17:AG26)</f>
        <v>17</v>
      </c>
    </row>
    <row r="17" spans="1:33" s="14" customFormat="1" ht="20.100000000000001" customHeight="1" x14ac:dyDescent="0.2">
      <c r="A17" s="68">
        <v>1</v>
      </c>
      <c r="B17" s="28" t="s">
        <v>27</v>
      </c>
      <c r="C17" s="64" t="s">
        <v>28</v>
      </c>
      <c r="D17" s="120" t="s">
        <v>29</v>
      </c>
      <c r="E17" s="37"/>
      <c r="F17" s="37"/>
      <c r="G17" s="37"/>
      <c r="H17" s="30"/>
      <c r="I17" s="37">
        <v>30</v>
      </c>
      <c r="J17" s="37"/>
      <c r="K17" s="37"/>
      <c r="L17" s="30">
        <v>2</v>
      </c>
      <c r="M17" s="38"/>
      <c r="N17" s="38"/>
      <c r="O17" s="38"/>
      <c r="P17" s="30"/>
      <c r="Q17" s="38"/>
      <c r="R17" s="38"/>
      <c r="S17" s="38"/>
      <c r="T17" s="30"/>
      <c r="U17" s="39"/>
      <c r="V17" s="39"/>
      <c r="W17" s="39"/>
      <c r="X17" s="30"/>
      <c r="Y17" s="39"/>
      <c r="Z17" s="39"/>
      <c r="AA17" s="39"/>
      <c r="AB17" s="30"/>
      <c r="AC17" s="54">
        <f t="shared" ref="AC17:AC25" si="0">AD17+AE17+AF17</f>
        <v>30</v>
      </c>
      <c r="AD17" s="32">
        <f t="shared" ref="AD17:AG25" si="1">E17+I17+M17+Q17+U17+Y17</f>
        <v>30</v>
      </c>
      <c r="AE17" s="32">
        <f t="shared" si="1"/>
        <v>0</v>
      </c>
      <c r="AF17" s="32">
        <f t="shared" si="1"/>
        <v>0</v>
      </c>
      <c r="AG17" s="238">
        <f t="shared" si="1"/>
        <v>2</v>
      </c>
    </row>
    <row r="18" spans="1:33" s="14" customFormat="1" ht="20.100000000000001" customHeight="1" x14ac:dyDescent="0.2">
      <c r="A18" s="68">
        <v>2</v>
      </c>
      <c r="B18" s="28" t="s">
        <v>30</v>
      </c>
      <c r="C18" s="64" t="s">
        <v>31</v>
      </c>
      <c r="D18" s="120" t="s">
        <v>32</v>
      </c>
      <c r="E18" s="37"/>
      <c r="F18" s="37"/>
      <c r="G18" s="37">
        <v>30</v>
      </c>
      <c r="H18" s="121">
        <v>2</v>
      </c>
      <c r="I18" s="37"/>
      <c r="J18" s="37"/>
      <c r="K18" s="37"/>
      <c r="L18" s="30"/>
      <c r="M18" s="38"/>
      <c r="N18" s="38"/>
      <c r="O18" s="38"/>
      <c r="P18" s="30"/>
      <c r="Q18" s="38"/>
      <c r="R18" s="38"/>
      <c r="S18" s="38"/>
      <c r="T18" s="30"/>
      <c r="U18" s="39"/>
      <c r="V18" s="39"/>
      <c r="W18" s="39"/>
      <c r="X18" s="30"/>
      <c r="Y18" s="39"/>
      <c r="Z18" s="39"/>
      <c r="AA18" s="39"/>
      <c r="AB18" s="30"/>
      <c r="AC18" s="54">
        <f t="shared" si="0"/>
        <v>30</v>
      </c>
      <c r="AD18" s="32">
        <f t="shared" si="1"/>
        <v>0</v>
      </c>
      <c r="AE18" s="32">
        <f t="shared" si="1"/>
        <v>0</v>
      </c>
      <c r="AF18" s="32">
        <f t="shared" si="1"/>
        <v>30</v>
      </c>
      <c r="AG18" s="238">
        <f t="shared" si="1"/>
        <v>2</v>
      </c>
    </row>
    <row r="19" spans="1:33" s="14" customFormat="1" ht="20.100000000000001" customHeight="1" x14ac:dyDescent="0.2">
      <c r="A19" s="69">
        <v>3</v>
      </c>
      <c r="B19" s="28" t="s">
        <v>33</v>
      </c>
      <c r="C19" s="64" t="s">
        <v>34</v>
      </c>
      <c r="D19" s="120" t="s">
        <v>35</v>
      </c>
      <c r="E19" s="113">
        <v>4</v>
      </c>
      <c r="F19" s="113"/>
      <c r="G19" s="113"/>
      <c r="H19" s="121">
        <v>0</v>
      </c>
      <c r="I19" s="37"/>
      <c r="J19" s="37"/>
      <c r="K19" s="37"/>
      <c r="L19" s="30"/>
      <c r="M19" s="38"/>
      <c r="N19" s="38"/>
      <c r="O19" s="38"/>
      <c r="P19" s="30"/>
      <c r="Q19" s="38"/>
      <c r="R19" s="38"/>
      <c r="S19" s="38"/>
      <c r="T19" s="30"/>
      <c r="U19" s="39"/>
      <c r="V19" s="39"/>
      <c r="W19" s="39"/>
      <c r="X19" s="30"/>
      <c r="Y19" s="39"/>
      <c r="Z19" s="39"/>
      <c r="AA19" s="39"/>
      <c r="AB19" s="30"/>
      <c r="AC19" s="54">
        <f t="shared" si="0"/>
        <v>4</v>
      </c>
      <c r="AD19" s="32">
        <f t="shared" si="1"/>
        <v>4</v>
      </c>
      <c r="AE19" s="32">
        <f t="shared" si="1"/>
        <v>0</v>
      </c>
      <c r="AF19" s="32">
        <f t="shared" si="1"/>
        <v>0</v>
      </c>
      <c r="AG19" s="239">
        <f t="shared" si="1"/>
        <v>0</v>
      </c>
    </row>
    <row r="20" spans="1:33" s="14" customFormat="1" ht="20.100000000000001" customHeight="1" x14ac:dyDescent="0.2">
      <c r="A20" s="69">
        <v>4</v>
      </c>
      <c r="B20" s="28" t="s">
        <v>36</v>
      </c>
      <c r="C20" s="64" t="s">
        <v>37</v>
      </c>
      <c r="D20" s="120" t="s">
        <v>38</v>
      </c>
      <c r="E20" s="113"/>
      <c r="F20" s="113">
        <v>30</v>
      </c>
      <c r="G20" s="113"/>
      <c r="H20" s="121">
        <v>2</v>
      </c>
      <c r="I20" s="37"/>
      <c r="J20" s="37">
        <v>30</v>
      </c>
      <c r="K20" s="37"/>
      <c r="L20" s="30">
        <v>2</v>
      </c>
      <c r="M20" s="38"/>
      <c r="N20" s="38">
        <v>30</v>
      </c>
      <c r="O20" s="38"/>
      <c r="P20" s="75">
        <v>2</v>
      </c>
      <c r="Q20" s="38"/>
      <c r="R20" s="38"/>
      <c r="S20" s="38"/>
      <c r="T20" s="30"/>
      <c r="U20" s="39"/>
      <c r="V20" s="39"/>
      <c r="W20" s="39"/>
      <c r="X20" s="30"/>
      <c r="Y20" s="39"/>
      <c r="Z20" s="39"/>
      <c r="AA20" s="39"/>
      <c r="AB20" s="30"/>
      <c r="AC20" s="54">
        <f t="shared" si="0"/>
        <v>90</v>
      </c>
      <c r="AD20" s="32">
        <f t="shared" si="1"/>
        <v>0</v>
      </c>
      <c r="AE20" s="32">
        <f t="shared" si="1"/>
        <v>90</v>
      </c>
      <c r="AF20" s="32">
        <f t="shared" si="1"/>
        <v>0</v>
      </c>
      <c r="AG20" s="239">
        <f t="shared" si="1"/>
        <v>6</v>
      </c>
    </row>
    <row r="21" spans="1:33" s="14" customFormat="1" ht="20.100000000000001" customHeight="1" x14ac:dyDescent="0.2">
      <c r="A21" s="69">
        <v>5</v>
      </c>
      <c r="B21" s="28" t="s">
        <v>39</v>
      </c>
      <c r="C21" s="87" t="s">
        <v>31</v>
      </c>
      <c r="D21" s="120" t="s">
        <v>32</v>
      </c>
      <c r="E21" s="113">
        <v>20</v>
      </c>
      <c r="F21" s="113">
        <v>30</v>
      </c>
      <c r="G21" s="113"/>
      <c r="H21" s="122">
        <v>3</v>
      </c>
      <c r="I21" s="88"/>
      <c r="J21" s="88"/>
      <c r="K21" s="88"/>
      <c r="L21" s="89"/>
      <c r="M21" s="90"/>
      <c r="N21" s="90"/>
      <c r="O21" s="90"/>
      <c r="P21" s="92"/>
      <c r="Q21" s="90"/>
      <c r="R21" s="90"/>
      <c r="S21" s="90"/>
      <c r="T21" s="89"/>
      <c r="U21" s="91"/>
      <c r="V21" s="91"/>
      <c r="W21" s="91"/>
      <c r="X21" s="89"/>
      <c r="Y21" s="91"/>
      <c r="Z21" s="91"/>
      <c r="AA21" s="91"/>
      <c r="AB21" s="89"/>
      <c r="AC21" s="151">
        <f t="shared" si="0"/>
        <v>50</v>
      </c>
      <c r="AD21" s="117">
        <f t="shared" si="1"/>
        <v>20</v>
      </c>
      <c r="AE21" s="117">
        <f t="shared" si="1"/>
        <v>30</v>
      </c>
      <c r="AF21" s="117">
        <f t="shared" si="1"/>
        <v>0</v>
      </c>
      <c r="AG21" s="239">
        <f t="shared" si="1"/>
        <v>3</v>
      </c>
    </row>
    <row r="22" spans="1:33" s="14" customFormat="1" ht="20.100000000000001" customHeight="1" x14ac:dyDescent="0.2">
      <c r="A22" s="69">
        <v>6</v>
      </c>
      <c r="B22" s="28" t="s">
        <v>40</v>
      </c>
      <c r="C22" s="103" t="s">
        <v>31</v>
      </c>
      <c r="D22" s="120" t="s">
        <v>32</v>
      </c>
      <c r="E22" s="113">
        <v>5</v>
      </c>
      <c r="F22" s="152"/>
      <c r="G22" s="113"/>
      <c r="H22" s="121">
        <v>1</v>
      </c>
      <c r="I22" s="104"/>
      <c r="J22" s="104"/>
      <c r="K22" s="104"/>
      <c r="L22" s="105"/>
      <c r="M22" s="106"/>
      <c r="N22" s="106"/>
      <c r="O22" s="106"/>
      <c r="P22" s="107"/>
      <c r="Q22" s="106"/>
      <c r="R22" s="106"/>
      <c r="S22" s="106"/>
      <c r="T22" s="105"/>
      <c r="U22" s="108"/>
      <c r="V22" s="108"/>
      <c r="W22" s="108"/>
      <c r="X22" s="105"/>
      <c r="Y22" s="108"/>
      <c r="Z22" s="108"/>
      <c r="AA22" s="108"/>
      <c r="AB22" s="105"/>
      <c r="AC22" s="54">
        <f t="shared" si="0"/>
        <v>5</v>
      </c>
      <c r="AD22" s="32">
        <f t="shared" si="1"/>
        <v>5</v>
      </c>
      <c r="AE22" s="32">
        <f t="shared" si="1"/>
        <v>0</v>
      </c>
      <c r="AF22" s="32">
        <f t="shared" si="1"/>
        <v>0</v>
      </c>
      <c r="AG22" s="239">
        <f t="shared" si="1"/>
        <v>1</v>
      </c>
    </row>
    <row r="23" spans="1:33" s="14" customFormat="1" ht="20.100000000000001" customHeight="1" x14ac:dyDescent="0.2">
      <c r="A23" s="69">
        <v>7</v>
      </c>
      <c r="B23" s="28" t="s">
        <v>41</v>
      </c>
      <c r="C23" s="64" t="s">
        <v>42</v>
      </c>
      <c r="D23" s="120" t="s">
        <v>43</v>
      </c>
      <c r="E23" s="113"/>
      <c r="F23" s="113">
        <v>30</v>
      </c>
      <c r="G23" s="113"/>
      <c r="H23" s="121">
        <v>0</v>
      </c>
      <c r="I23" s="37"/>
      <c r="J23" s="37">
        <v>30</v>
      </c>
      <c r="K23" s="37"/>
      <c r="L23" s="30">
        <v>0</v>
      </c>
      <c r="M23" s="38"/>
      <c r="N23" s="38"/>
      <c r="O23" s="38"/>
      <c r="P23" s="30"/>
      <c r="Q23" s="38"/>
      <c r="R23" s="38"/>
      <c r="S23" s="38"/>
      <c r="T23" s="30"/>
      <c r="U23" s="39"/>
      <c r="V23" s="39"/>
      <c r="W23" s="39"/>
      <c r="X23" s="30"/>
      <c r="Y23" s="39"/>
      <c r="Z23" s="39"/>
      <c r="AA23" s="39"/>
      <c r="AB23" s="30"/>
      <c r="AC23" s="54">
        <f t="shared" si="0"/>
        <v>60</v>
      </c>
      <c r="AD23" s="32">
        <f t="shared" si="1"/>
        <v>0</v>
      </c>
      <c r="AE23" s="32">
        <f t="shared" si="1"/>
        <v>60</v>
      </c>
      <c r="AF23" s="32">
        <f t="shared" si="1"/>
        <v>0</v>
      </c>
      <c r="AG23" s="239">
        <f t="shared" si="1"/>
        <v>0</v>
      </c>
    </row>
    <row r="24" spans="1:33" s="14" customFormat="1" ht="20.100000000000001" customHeight="1" x14ac:dyDescent="0.2">
      <c r="A24" s="69">
        <v>8</v>
      </c>
      <c r="B24" s="28" t="s">
        <v>44</v>
      </c>
      <c r="C24" s="103" t="s">
        <v>45</v>
      </c>
      <c r="D24" s="120" t="s">
        <v>46</v>
      </c>
      <c r="E24" s="113"/>
      <c r="F24" s="152"/>
      <c r="G24" s="113"/>
      <c r="H24" s="121"/>
      <c r="I24" s="104"/>
      <c r="J24" s="104"/>
      <c r="K24" s="104"/>
      <c r="L24" s="105"/>
      <c r="M24" s="115">
        <v>15</v>
      </c>
      <c r="N24" s="115"/>
      <c r="O24" s="115"/>
      <c r="P24" s="33">
        <v>1</v>
      </c>
      <c r="Q24" s="115"/>
      <c r="R24" s="115"/>
      <c r="S24" s="115"/>
      <c r="T24" s="114"/>
      <c r="U24" s="116"/>
      <c r="V24" s="116"/>
      <c r="W24" s="116"/>
      <c r="X24" s="114"/>
      <c r="Y24" s="116"/>
      <c r="Z24" s="116"/>
      <c r="AA24" s="116"/>
      <c r="AB24" s="105"/>
      <c r="AC24" s="54">
        <f t="shared" si="0"/>
        <v>15</v>
      </c>
      <c r="AD24" s="32">
        <f t="shared" si="1"/>
        <v>15</v>
      </c>
      <c r="AE24" s="32">
        <f t="shared" si="1"/>
        <v>0</v>
      </c>
      <c r="AF24" s="32">
        <f t="shared" si="1"/>
        <v>0</v>
      </c>
      <c r="AG24" s="239">
        <f t="shared" si="1"/>
        <v>1</v>
      </c>
    </row>
    <row r="25" spans="1:33" s="14" customFormat="1" ht="20.100000000000001" customHeight="1" x14ac:dyDescent="0.2">
      <c r="A25" s="69">
        <v>9</v>
      </c>
      <c r="B25" s="28" t="s">
        <v>47</v>
      </c>
      <c r="C25" s="103" t="s">
        <v>45</v>
      </c>
      <c r="D25" s="120" t="s">
        <v>46</v>
      </c>
      <c r="E25" s="113"/>
      <c r="F25" s="152"/>
      <c r="G25" s="113"/>
      <c r="H25" s="105"/>
      <c r="I25" s="104"/>
      <c r="J25" s="104"/>
      <c r="K25" s="104"/>
      <c r="L25" s="105"/>
      <c r="M25" s="115">
        <v>15</v>
      </c>
      <c r="N25" s="115"/>
      <c r="O25" s="115"/>
      <c r="P25" s="33">
        <v>1</v>
      </c>
      <c r="Q25" s="115"/>
      <c r="R25" s="115"/>
      <c r="S25" s="115"/>
      <c r="T25" s="114"/>
      <c r="U25" s="116"/>
      <c r="V25" s="116"/>
      <c r="W25" s="116"/>
      <c r="X25" s="114"/>
      <c r="Y25" s="116"/>
      <c r="Z25" s="116"/>
      <c r="AA25" s="116"/>
      <c r="AB25" s="105"/>
      <c r="AC25" s="54">
        <f t="shared" si="0"/>
        <v>15</v>
      </c>
      <c r="AD25" s="32">
        <f t="shared" si="1"/>
        <v>15</v>
      </c>
      <c r="AE25" s="32">
        <f t="shared" si="1"/>
        <v>0</v>
      </c>
      <c r="AF25" s="32">
        <f t="shared" si="1"/>
        <v>0</v>
      </c>
      <c r="AG25" s="239">
        <f t="shared" si="1"/>
        <v>1</v>
      </c>
    </row>
    <row r="26" spans="1:33" s="14" customFormat="1" ht="20.100000000000001" customHeight="1" x14ac:dyDescent="0.2">
      <c r="A26" s="69">
        <v>10</v>
      </c>
      <c r="B26" s="28" t="s">
        <v>48</v>
      </c>
      <c r="C26" s="87" t="s">
        <v>49</v>
      </c>
      <c r="D26" s="120" t="s">
        <v>50</v>
      </c>
      <c r="E26" s="113"/>
      <c r="F26" s="113"/>
      <c r="G26" s="113"/>
      <c r="H26" s="89"/>
      <c r="I26" s="88"/>
      <c r="J26" s="88"/>
      <c r="K26" s="88"/>
      <c r="L26" s="89"/>
      <c r="M26" s="115"/>
      <c r="N26" s="115"/>
      <c r="O26" s="153"/>
      <c r="P26" s="117"/>
      <c r="Q26" s="153"/>
      <c r="R26" s="115"/>
      <c r="S26" s="153"/>
      <c r="T26" s="114"/>
      <c r="U26" s="116">
        <v>30</v>
      </c>
      <c r="V26" s="116"/>
      <c r="W26" s="116"/>
      <c r="X26" s="122">
        <v>1</v>
      </c>
      <c r="Y26" s="116"/>
      <c r="Z26" s="116"/>
      <c r="AA26" s="116"/>
      <c r="AB26" s="89"/>
      <c r="AC26" s="151">
        <f>AD26+AE26+AF26</f>
        <v>30</v>
      </c>
      <c r="AD26" s="117">
        <f>E26+I26+M26+Q26+U26+Y26</f>
        <v>30</v>
      </c>
      <c r="AE26" s="117">
        <f>F26+J26+N26+R26+V26+Z26</f>
        <v>0</v>
      </c>
      <c r="AF26" s="117">
        <f>G26+K26+O26+S26+W26+AA26</f>
        <v>0</v>
      </c>
      <c r="AG26" s="239">
        <f>H26+L26+P26+T26+X26+AB26</f>
        <v>1</v>
      </c>
    </row>
    <row r="27" spans="1:33" s="15" customFormat="1" ht="20.100000000000001" customHeight="1" x14ac:dyDescent="0.2">
      <c r="A27" s="170" t="s">
        <v>127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65">
        <f>SUM(AC28:AC35)</f>
        <v>1050</v>
      </c>
      <c r="AD27" s="65">
        <f>SUM(AD28:AD35)</f>
        <v>0</v>
      </c>
      <c r="AE27" s="65">
        <f>SUM(AE28:AE35)</f>
        <v>990</v>
      </c>
      <c r="AF27" s="65">
        <f>SUM(AF28:AF35)</f>
        <v>60</v>
      </c>
      <c r="AG27" s="237">
        <f>SUM(AG28:AG35)</f>
        <v>58</v>
      </c>
    </row>
    <row r="28" spans="1:33" s="15" customFormat="1" ht="21.6" customHeight="1" x14ac:dyDescent="0.2">
      <c r="A28" s="69">
        <v>11</v>
      </c>
      <c r="B28" s="74" t="s">
        <v>52</v>
      </c>
      <c r="C28" s="64" t="s">
        <v>53</v>
      </c>
      <c r="D28" s="224" t="s">
        <v>54</v>
      </c>
      <c r="E28" s="37"/>
      <c r="F28" s="37"/>
      <c r="G28" s="37"/>
      <c r="H28" s="75"/>
      <c r="I28" s="37"/>
      <c r="J28" s="37"/>
      <c r="K28" s="37"/>
      <c r="L28" s="75"/>
      <c r="M28" s="38"/>
      <c r="N28" s="38">
        <v>30</v>
      </c>
      <c r="O28" s="38"/>
      <c r="P28" s="112">
        <v>2</v>
      </c>
      <c r="Q28" s="38"/>
      <c r="R28" s="38">
        <v>30</v>
      </c>
      <c r="S28" s="38"/>
      <c r="T28" s="75">
        <v>2</v>
      </c>
      <c r="U28" s="39"/>
      <c r="V28" s="39">
        <v>30</v>
      </c>
      <c r="W28" s="39"/>
      <c r="X28" s="75">
        <v>3</v>
      </c>
      <c r="Y28" s="39"/>
      <c r="Z28" s="39">
        <v>30</v>
      </c>
      <c r="AA28" s="39"/>
      <c r="AB28" s="75">
        <v>3</v>
      </c>
      <c r="AC28" s="54">
        <f>AD28+AE28+AF28</f>
        <v>120</v>
      </c>
      <c r="AD28" s="32">
        <f t="shared" ref="AD28:AF35" si="2">E28+I28+M28+Q28+U28+Y28</f>
        <v>0</v>
      </c>
      <c r="AE28" s="32">
        <f t="shared" si="2"/>
        <v>120</v>
      </c>
      <c r="AF28" s="32">
        <f t="shared" si="2"/>
        <v>0</v>
      </c>
      <c r="AG28" s="238">
        <f>H28+L28+P28+T28+X28+AB28</f>
        <v>10</v>
      </c>
    </row>
    <row r="29" spans="1:33" s="15" customFormat="1" ht="20.100000000000001" customHeight="1" x14ac:dyDescent="0.2">
      <c r="A29" s="69">
        <v>12</v>
      </c>
      <c r="B29" s="74" t="s">
        <v>55</v>
      </c>
      <c r="C29" s="64" t="s">
        <v>53</v>
      </c>
      <c r="D29" s="225"/>
      <c r="E29" s="37"/>
      <c r="F29" s="37"/>
      <c r="G29" s="37"/>
      <c r="H29" s="75"/>
      <c r="I29" s="37"/>
      <c r="J29" s="37"/>
      <c r="K29" s="37"/>
      <c r="L29" s="75"/>
      <c r="M29" s="38"/>
      <c r="N29" s="38">
        <v>30</v>
      </c>
      <c r="O29" s="38"/>
      <c r="P29" s="112">
        <v>2</v>
      </c>
      <c r="Q29" s="38"/>
      <c r="R29" s="38">
        <v>30</v>
      </c>
      <c r="S29" s="38"/>
      <c r="T29" s="112">
        <v>2</v>
      </c>
      <c r="U29" s="39"/>
      <c r="V29" s="39">
        <v>30</v>
      </c>
      <c r="W29" s="39"/>
      <c r="X29" s="75">
        <v>3</v>
      </c>
      <c r="Y29" s="39"/>
      <c r="Z29" s="39">
        <v>30</v>
      </c>
      <c r="AA29" s="39"/>
      <c r="AB29" s="75">
        <v>3</v>
      </c>
      <c r="AC29" s="54">
        <f>AD29+AE29+AF29</f>
        <v>120</v>
      </c>
      <c r="AD29" s="32">
        <f t="shared" si="2"/>
        <v>0</v>
      </c>
      <c r="AE29" s="32">
        <f t="shared" si="2"/>
        <v>120</v>
      </c>
      <c r="AF29" s="32">
        <f t="shared" si="2"/>
        <v>0</v>
      </c>
      <c r="AG29" s="238">
        <f t="shared" ref="AG29:AG35" si="3">H29+L29+P29+T29+X29+AB29</f>
        <v>10</v>
      </c>
    </row>
    <row r="30" spans="1:33" s="15" customFormat="1" ht="20.100000000000001" customHeight="1" x14ac:dyDescent="0.2">
      <c r="A30" s="69">
        <v>13</v>
      </c>
      <c r="B30" s="74" t="s">
        <v>56</v>
      </c>
      <c r="C30" s="64" t="s">
        <v>53</v>
      </c>
      <c r="D30" s="225"/>
      <c r="E30" s="37"/>
      <c r="F30" s="37"/>
      <c r="G30" s="37"/>
      <c r="H30" s="30"/>
      <c r="I30" s="37"/>
      <c r="J30" s="37"/>
      <c r="K30" s="37"/>
      <c r="L30" s="30"/>
      <c r="M30" s="38"/>
      <c r="N30" s="38">
        <v>30</v>
      </c>
      <c r="O30" s="38"/>
      <c r="P30" s="112">
        <v>2</v>
      </c>
      <c r="Q30" s="38"/>
      <c r="R30" s="38"/>
      <c r="S30" s="38"/>
      <c r="T30" s="112"/>
      <c r="U30" s="39"/>
      <c r="V30" s="39"/>
      <c r="W30" s="39"/>
      <c r="X30" s="75"/>
      <c r="Y30" s="39"/>
      <c r="Z30" s="39"/>
      <c r="AA30" s="39"/>
      <c r="AB30" s="75"/>
      <c r="AC30" s="54">
        <f>AD30+AE30+AF30</f>
        <v>30</v>
      </c>
      <c r="AD30" s="32">
        <f t="shared" si="2"/>
        <v>0</v>
      </c>
      <c r="AE30" s="32">
        <f t="shared" si="2"/>
        <v>30</v>
      </c>
      <c r="AF30" s="32">
        <f t="shared" si="2"/>
        <v>0</v>
      </c>
      <c r="AG30" s="238">
        <f t="shared" si="3"/>
        <v>2</v>
      </c>
    </row>
    <row r="31" spans="1:33" s="15" customFormat="1" ht="20.100000000000001" customHeight="1" x14ac:dyDescent="0.2">
      <c r="A31" s="69">
        <v>14</v>
      </c>
      <c r="B31" s="74" t="s">
        <v>57</v>
      </c>
      <c r="C31" s="64" t="s">
        <v>58</v>
      </c>
      <c r="D31" s="225"/>
      <c r="E31" s="37"/>
      <c r="F31" s="148">
        <v>60</v>
      </c>
      <c r="G31" s="148"/>
      <c r="H31" s="149">
        <v>3</v>
      </c>
      <c r="I31" s="148"/>
      <c r="J31" s="148">
        <v>90</v>
      </c>
      <c r="K31" s="148"/>
      <c r="L31" s="149">
        <v>4</v>
      </c>
      <c r="M31" s="38"/>
      <c r="N31" s="38">
        <v>30</v>
      </c>
      <c r="O31" s="38"/>
      <c r="P31" s="112">
        <v>2</v>
      </c>
      <c r="Q31" s="38"/>
      <c r="R31" s="38">
        <v>30</v>
      </c>
      <c r="S31" s="38"/>
      <c r="T31" s="112">
        <v>2</v>
      </c>
      <c r="U31" s="39"/>
      <c r="V31" s="39">
        <v>30</v>
      </c>
      <c r="W31" s="39"/>
      <c r="X31" s="75">
        <v>3</v>
      </c>
      <c r="Y31" s="39"/>
      <c r="Z31" s="39">
        <v>30</v>
      </c>
      <c r="AA31" s="39"/>
      <c r="AB31" s="75">
        <v>3</v>
      </c>
      <c r="AC31" s="54">
        <f>AD31+AE31+AF31</f>
        <v>270</v>
      </c>
      <c r="AD31" s="32">
        <f t="shared" si="2"/>
        <v>0</v>
      </c>
      <c r="AE31" s="32">
        <f t="shared" si="2"/>
        <v>270</v>
      </c>
      <c r="AF31" s="32">
        <f t="shared" si="2"/>
        <v>0</v>
      </c>
      <c r="AG31" s="238">
        <f t="shared" si="3"/>
        <v>17</v>
      </c>
    </row>
    <row r="32" spans="1:33" s="15" customFormat="1" ht="20.100000000000001" customHeight="1" x14ac:dyDescent="0.2">
      <c r="A32" s="69">
        <v>15</v>
      </c>
      <c r="B32" s="74" t="s">
        <v>59</v>
      </c>
      <c r="C32" s="64"/>
      <c r="D32" s="225"/>
      <c r="E32" s="37"/>
      <c r="F32" s="37">
        <v>60</v>
      </c>
      <c r="G32" s="37"/>
      <c r="H32" s="30">
        <v>2</v>
      </c>
      <c r="I32" s="37"/>
      <c r="J32" s="37">
        <v>60</v>
      </c>
      <c r="K32" s="37"/>
      <c r="L32" s="30">
        <v>2</v>
      </c>
      <c r="M32" s="38"/>
      <c r="N32" s="38"/>
      <c r="O32" s="38"/>
      <c r="P32" s="112"/>
      <c r="Q32" s="38"/>
      <c r="R32" s="38"/>
      <c r="S32" s="38"/>
      <c r="T32" s="112"/>
      <c r="U32" s="39"/>
      <c r="V32" s="39"/>
      <c r="W32" s="39"/>
      <c r="X32" s="75"/>
      <c r="Y32" s="39"/>
      <c r="Z32" s="39"/>
      <c r="AA32" s="39"/>
      <c r="AB32" s="75"/>
      <c r="AC32" s="54">
        <f t="shared" ref="AC32:AC34" si="4">AD32+AE32+AF32</f>
        <v>120</v>
      </c>
      <c r="AD32" s="32">
        <f t="shared" ref="AD32:AD34" si="5">E32+I32+M32+Q32+U32+Y32</f>
        <v>0</v>
      </c>
      <c r="AE32" s="32">
        <f t="shared" ref="AE32:AE34" si="6">F32+J32+N32+R32+V32+Z32</f>
        <v>120</v>
      </c>
      <c r="AF32" s="32">
        <f t="shared" ref="AF32:AF34" si="7">G32+K32+O32+S32+W32+AA32</f>
        <v>0</v>
      </c>
      <c r="AG32" s="238">
        <f t="shared" ref="AG32:AG34" si="8">H32+L32+P32+T32+X32+AB32</f>
        <v>4</v>
      </c>
    </row>
    <row r="33" spans="1:33" s="15" customFormat="1" ht="20.100000000000001" customHeight="1" x14ac:dyDescent="0.2">
      <c r="A33" s="69">
        <v>16</v>
      </c>
      <c r="B33" s="74" t="s">
        <v>60</v>
      </c>
      <c r="C33" s="64"/>
      <c r="D33" s="225"/>
      <c r="E33" s="37"/>
      <c r="F33" s="37">
        <v>90</v>
      </c>
      <c r="G33" s="37"/>
      <c r="H33" s="30">
        <v>3</v>
      </c>
      <c r="I33" s="37"/>
      <c r="J33" s="37">
        <v>60</v>
      </c>
      <c r="K33" s="37"/>
      <c r="L33" s="30">
        <v>2</v>
      </c>
      <c r="M33" s="38"/>
      <c r="N33" s="38"/>
      <c r="O33" s="38"/>
      <c r="P33" s="112"/>
      <c r="Q33" s="38"/>
      <c r="R33" s="38"/>
      <c r="S33" s="38"/>
      <c r="T33" s="112"/>
      <c r="U33" s="39"/>
      <c r="V33" s="39"/>
      <c r="W33" s="39"/>
      <c r="X33" s="75"/>
      <c r="Y33" s="39"/>
      <c r="Z33" s="39"/>
      <c r="AA33" s="39"/>
      <c r="AB33" s="75"/>
      <c r="AC33" s="54">
        <f t="shared" si="4"/>
        <v>150</v>
      </c>
      <c r="AD33" s="32">
        <f t="shared" si="5"/>
        <v>0</v>
      </c>
      <c r="AE33" s="32">
        <f t="shared" si="6"/>
        <v>150</v>
      </c>
      <c r="AF33" s="32">
        <f t="shared" si="7"/>
        <v>0</v>
      </c>
      <c r="AG33" s="238">
        <f t="shared" si="8"/>
        <v>5</v>
      </c>
    </row>
    <row r="34" spans="1:33" s="15" customFormat="1" ht="20.100000000000001" customHeight="1" x14ac:dyDescent="0.2">
      <c r="A34" s="69">
        <v>17</v>
      </c>
      <c r="B34" s="74" t="s">
        <v>61</v>
      </c>
      <c r="C34" s="64"/>
      <c r="D34" s="225"/>
      <c r="E34" s="37"/>
      <c r="F34" s="37">
        <v>90</v>
      </c>
      <c r="G34" s="37"/>
      <c r="H34" s="30">
        <v>3</v>
      </c>
      <c r="I34" s="37"/>
      <c r="J34" s="37">
        <v>90</v>
      </c>
      <c r="K34" s="37"/>
      <c r="L34" s="30">
        <v>3</v>
      </c>
      <c r="M34" s="38"/>
      <c r="N34" s="38"/>
      <c r="O34" s="38"/>
      <c r="P34" s="112"/>
      <c r="Q34" s="38"/>
      <c r="R34" s="38"/>
      <c r="S34" s="38"/>
      <c r="T34" s="112"/>
      <c r="U34" s="39"/>
      <c r="V34" s="39"/>
      <c r="W34" s="39"/>
      <c r="X34" s="75"/>
      <c r="Y34" s="39"/>
      <c r="Z34" s="39"/>
      <c r="AA34" s="39"/>
      <c r="AB34" s="75"/>
      <c r="AC34" s="54">
        <f t="shared" si="4"/>
        <v>180</v>
      </c>
      <c r="AD34" s="32">
        <f t="shared" si="5"/>
        <v>0</v>
      </c>
      <c r="AE34" s="32">
        <f t="shared" si="6"/>
        <v>180</v>
      </c>
      <c r="AF34" s="32">
        <f t="shared" si="7"/>
        <v>0</v>
      </c>
      <c r="AG34" s="238">
        <f t="shared" si="8"/>
        <v>6</v>
      </c>
    </row>
    <row r="35" spans="1:33" s="15" customFormat="1" ht="20.100000000000001" customHeight="1" x14ac:dyDescent="0.2">
      <c r="A35" s="69">
        <v>18</v>
      </c>
      <c r="B35" s="74" t="s">
        <v>62</v>
      </c>
      <c r="C35" s="64" t="s">
        <v>63</v>
      </c>
      <c r="D35" s="226"/>
      <c r="E35" s="37"/>
      <c r="F35" s="37"/>
      <c r="G35" s="37">
        <v>30</v>
      </c>
      <c r="H35" s="30">
        <v>2</v>
      </c>
      <c r="I35" s="37"/>
      <c r="J35" s="37"/>
      <c r="K35" s="37">
        <v>30</v>
      </c>
      <c r="L35" s="30">
        <v>2</v>
      </c>
      <c r="M35" s="38"/>
      <c r="N35" s="77"/>
      <c r="O35" s="77"/>
      <c r="P35" s="112"/>
      <c r="Q35" s="77"/>
      <c r="R35" s="38"/>
      <c r="S35" s="38"/>
      <c r="T35" s="112"/>
      <c r="U35" s="39"/>
      <c r="V35" s="53"/>
      <c r="W35" s="53"/>
      <c r="X35" s="112"/>
      <c r="Y35" s="39"/>
      <c r="Z35" s="39"/>
      <c r="AA35" s="39"/>
      <c r="AB35" s="112"/>
      <c r="AC35" s="54">
        <f>AD35+AE35+AF35</f>
        <v>60</v>
      </c>
      <c r="AD35" s="32">
        <f t="shared" si="2"/>
        <v>0</v>
      </c>
      <c r="AE35" s="32">
        <f t="shared" si="2"/>
        <v>0</v>
      </c>
      <c r="AF35" s="32">
        <f t="shared" si="2"/>
        <v>60</v>
      </c>
      <c r="AG35" s="238">
        <f t="shared" si="3"/>
        <v>4</v>
      </c>
    </row>
    <row r="36" spans="1:33" s="15" customFormat="1" ht="20.100000000000001" customHeight="1" x14ac:dyDescent="0.2">
      <c r="A36" s="170" t="s">
        <v>64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65">
        <f t="shared" ref="AC36" si="9">SUM(AC37:AC42)</f>
        <v>245</v>
      </c>
      <c r="AD36" s="65">
        <f>SUM(AD37:AD42)</f>
        <v>30</v>
      </c>
      <c r="AE36" s="65">
        <f>SUM(AE37:AE42)</f>
        <v>215</v>
      </c>
      <c r="AF36" s="65">
        <f>SUM(AF37:AF42)</f>
        <v>0</v>
      </c>
      <c r="AG36" s="237">
        <f>SUM(AG37:AG42)</f>
        <v>16</v>
      </c>
    </row>
    <row r="37" spans="1:33" s="14" customFormat="1" ht="20.100000000000001" customHeight="1" x14ac:dyDescent="0.2">
      <c r="A37" s="69">
        <v>19</v>
      </c>
      <c r="B37" s="111" t="s">
        <v>65</v>
      </c>
      <c r="C37" s="99" t="s">
        <v>66</v>
      </c>
      <c r="D37" s="123" t="s">
        <v>29</v>
      </c>
      <c r="E37" s="113"/>
      <c r="F37" s="113"/>
      <c r="G37" s="113"/>
      <c r="H37" s="127"/>
      <c r="I37" s="113">
        <v>30</v>
      </c>
      <c r="J37" s="113"/>
      <c r="K37" s="113"/>
      <c r="L37" s="122">
        <v>2</v>
      </c>
      <c r="M37" s="115"/>
      <c r="N37" s="125"/>
      <c r="O37" s="125"/>
      <c r="P37" s="128"/>
      <c r="Q37" s="125"/>
      <c r="R37" s="115"/>
      <c r="S37" s="115"/>
      <c r="T37" s="121"/>
      <c r="U37" s="116"/>
      <c r="V37" s="126"/>
      <c r="W37" s="126"/>
      <c r="X37" s="128"/>
      <c r="Y37" s="116"/>
      <c r="Z37" s="39"/>
      <c r="AA37" s="39"/>
      <c r="AB37" s="100"/>
      <c r="AC37" s="151">
        <f t="shared" ref="AC37:AC42" si="10">AD37+AE37+AF37</f>
        <v>30</v>
      </c>
      <c r="AD37" s="117">
        <f t="shared" ref="AD37:AG42" si="11">Y37+U37+Q37+M37+I37+E37</f>
        <v>30</v>
      </c>
      <c r="AE37" s="117">
        <f t="shared" si="11"/>
        <v>0</v>
      </c>
      <c r="AF37" s="117">
        <f t="shared" si="11"/>
        <v>0</v>
      </c>
      <c r="AG37" s="239">
        <f t="shared" si="11"/>
        <v>2</v>
      </c>
    </row>
    <row r="38" spans="1:33" s="14" customFormat="1" ht="20.100000000000001" customHeight="1" x14ac:dyDescent="0.2">
      <c r="A38" s="69">
        <v>20</v>
      </c>
      <c r="B38" s="28" t="s">
        <v>67</v>
      </c>
      <c r="C38" s="87" t="s">
        <v>68</v>
      </c>
      <c r="D38" s="120" t="s">
        <v>69</v>
      </c>
      <c r="E38" s="113"/>
      <c r="F38" s="113"/>
      <c r="G38" s="113"/>
      <c r="H38" s="121"/>
      <c r="I38" s="113"/>
      <c r="J38" s="113"/>
      <c r="K38" s="113"/>
      <c r="L38" s="121"/>
      <c r="M38" s="115"/>
      <c r="N38" s="115"/>
      <c r="O38" s="115"/>
      <c r="P38" s="121"/>
      <c r="Q38" s="115"/>
      <c r="R38" s="115">
        <v>30</v>
      </c>
      <c r="S38" s="115"/>
      <c r="T38" s="128">
        <v>2</v>
      </c>
      <c r="U38" s="116"/>
      <c r="V38" s="116"/>
      <c r="W38" s="116"/>
      <c r="X38" s="121"/>
      <c r="Y38" s="116"/>
      <c r="Z38" s="91"/>
      <c r="AA38" s="91"/>
      <c r="AB38" s="89"/>
      <c r="AC38" s="151">
        <f t="shared" si="10"/>
        <v>30</v>
      </c>
      <c r="AD38" s="117">
        <f t="shared" si="11"/>
        <v>0</v>
      </c>
      <c r="AE38" s="117">
        <f t="shared" si="11"/>
        <v>30</v>
      </c>
      <c r="AF38" s="117">
        <f t="shared" si="11"/>
        <v>0</v>
      </c>
      <c r="AG38" s="239">
        <f t="shared" si="11"/>
        <v>2</v>
      </c>
    </row>
    <row r="39" spans="1:33" s="14" customFormat="1" ht="20.100000000000001" customHeight="1" x14ac:dyDescent="0.2">
      <c r="A39" s="69">
        <v>21</v>
      </c>
      <c r="B39" s="28" t="s">
        <v>70</v>
      </c>
      <c r="C39" s="87" t="s">
        <v>37</v>
      </c>
      <c r="D39" s="120" t="s">
        <v>38</v>
      </c>
      <c r="E39" s="113"/>
      <c r="F39" s="113">
        <v>30</v>
      </c>
      <c r="G39" s="113"/>
      <c r="H39" s="121">
        <v>2</v>
      </c>
      <c r="I39" s="113"/>
      <c r="J39" s="113">
        <v>30</v>
      </c>
      <c r="K39" s="113"/>
      <c r="L39" s="121">
        <v>2</v>
      </c>
      <c r="M39" s="115"/>
      <c r="N39" s="115">
        <v>30</v>
      </c>
      <c r="O39" s="115"/>
      <c r="P39" s="128">
        <v>2</v>
      </c>
      <c r="Q39" s="115"/>
      <c r="R39" s="115"/>
      <c r="S39" s="115"/>
      <c r="T39" s="121"/>
      <c r="U39" s="116"/>
      <c r="V39" s="116"/>
      <c r="W39" s="116"/>
      <c r="X39" s="121"/>
      <c r="Y39" s="116"/>
      <c r="Z39" s="91"/>
      <c r="AA39" s="91"/>
      <c r="AB39" s="89"/>
      <c r="AC39" s="151">
        <f t="shared" si="10"/>
        <v>90</v>
      </c>
      <c r="AD39" s="117">
        <f t="shared" si="11"/>
        <v>0</v>
      </c>
      <c r="AE39" s="117">
        <f t="shared" si="11"/>
        <v>90</v>
      </c>
      <c r="AF39" s="117">
        <f t="shared" si="11"/>
        <v>0</v>
      </c>
      <c r="AG39" s="239">
        <f t="shared" si="11"/>
        <v>6</v>
      </c>
    </row>
    <row r="40" spans="1:33" s="14" customFormat="1" ht="20.100000000000001" customHeight="1" x14ac:dyDescent="0.2">
      <c r="A40" s="68">
        <v>22</v>
      </c>
      <c r="B40" s="28" t="s">
        <v>71</v>
      </c>
      <c r="C40" s="87" t="s">
        <v>31</v>
      </c>
      <c r="D40" s="120" t="s">
        <v>32</v>
      </c>
      <c r="E40" s="113"/>
      <c r="F40" s="113">
        <v>20</v>
      </c>
      <c r="G40" s="113"/>
      <c r="H40" s="121">
        <v>1</v>
      </c>
      <c r="I40" s="113"/>
      <c r="J40" s="113"/>
      <c r="K40" s="113"/>
      <c r="L40" s="121"/>
      <c r="M40" s="115"/>
      <c r="N40" s="115"/>
      <c r="O40" s="115"/>
      <c r="P40" s="121"/>
      <c r="Q40" s="115"/>
      <c r="R40" s="115"/>
      <c r="S40" s="115"/>
      <c r="T40" s="121"/>
      <c r="U40" s="116"/>
      <c r="V40" s="116"/>
      <c r="W40" s="116"/>
      <c r="X40" s="121"/>
      <c r="Y40" s="116"/>
      <c r="Z40" s="91"/>
      <c r="AA40" s="91"/>
      <c r="AB40" s="89"/>
      <c r="AC40" s="151">
        <f t="shared" si="10"/>
        <v>20</v>
      </c>
      <c r="AD40" s="117">
        <f t="shared" si="11"/>
        <v>0</v>
      </c>
      <c r="AE40" s="117">
        <f t="shared" si="11"/>
        <v>20</v>
      </c>
      <c r="AF40" s="117">
        <f t="shared" si="11"/>
        <v>0</v>
      </c>
      <c r="AG40" s="239">
        <f t="shared" si="11"/>
        <v>1</v>
      </c>
    </row>
    <row r="41" spans="1:33" s="14" customFormat="1" ht="20.100000000000001" customHeight="1" x14ac:dyDescent="0.2">
      <c r="A41" s="69">
        <v>23</v>
      </c>
      <c r="B41" s="28" t="s">
        <v>72</v>
      </c>
      <c r="C41" s="87" t="s">
        <v>73</v>
      </c>
      <c r="D41" s="120" t="s">
        <v>50</v>
      </c>
      <c r="E41" s="113"/>
      <c r="F41" s="113"/>
      <c r="G41" s="113"/>
      <c r="H41" s="121"/>
      <c r="I41" s="113"/>
      <c r="J41" s="113"/>
      <c r="K41" s="113"/>
      <c r="L41" s="121"/>
      <c r="M41" s="115"/>
      <c r="N41" s="115"/>
      <c r="O41" s="115"/>
      <c r="P41" s="121"/>
      <c r="Q41" s="115"/>
      <c r="R41" s="115"/>
      <c r="S41" s="115"/>
      <c r="T41" s="121"/>
      <c r="U41" s="116"/>
      <c r="V41" s="116">
        <v>30</v>
      </c>
      <c r="W41" s="116"/>
      <c r="X41" s="122">
        <v>2</v>
      </c>
      <c r="Y41" s="116"/>
      <c r="Z41" s="91"/>
      <c r="AA41" s="91"/>
      <c r="AB41" s="89"/>
      <c r="AC41" s="151">
        <f t="shared" si="10"/>
        <v>30</v>
      </c>
      <c r="AD41" s="117">
        <f t="shared" si="11"/>
        <v>0</v>
      </c>
      <c r="AE41" s="117">
        <f t="shared" si="11"/>
        <v>30</v>
      </c>
      <c r="AF41" s="117">
        <f t="shared" si="11"/>
        <v>0</v>
      </c>
      <c r="AG41" s="239">
        <f t="shared" si="11"/>
        <v>2</v>
      </c>
    </row>
    <row r="42" spans="1:33" s="14" customFormat="1" ht="20.100000000000001" customHeight="1" x14ac:dyDescent="0.2">
      <c r="A42" s="69">
        <v>24</v>
      </c>
      <c r="B42" s="28" t="s">
        <v>74</v>
      </c>
      <c r="C42" s="87" t="s">
        <v>75</v>
      </c>
      <c r="D42" s="120" t="s">
        <v>76</v>
      </c>
      <c r="E42" s="113"/>
      <c r="F42" s="113"/>
      <c r="G42" s="113"/>
      <c r="H42" s="121"/>
      <c r="I42" s="113"/>
      <c r="J42" s="113">
        <v>15</v>
      </c>
      <c r="K42" s="113"/>
      <c r="L42" s="121">
        <v>1</v>
      </c>
      <c r="M42" s="115"/>
      <c r="N42" s="115">
        <v>30</v>
      </c>
      <c r="O42" s="115"/>
      <c r="P42" s="121">
        <v>2</v>
      </c>
      <c r="Q42" s="115"/>
      <c r="R42" s="115"/>
      <c r="S42" s="115"/>
      <c r="T42" s="121"/>
      <c r="U42" s="116"/>
      <c r="V42" s="116"/>
      <c r="W42" s="116"/>
      <c r="X42" s="121"/>
      <c r="Y42" s="116"/>
      <c r="Z42" s="91"/>
      <c r="AA42" s="91"/>
      <c r="AB42" s="89"/>
      <c r="AC42" s="151">
        <f t="shared" si="10"/>
        <v>45</v>
      </c>
      <c r="AD42" s="117">
        <f t="shared" si="11"/>
        <v>0</v>
      </c>
      <c r="AE42" s="117">
        <f t="shared" si="11"/>
        <v>45</v>
      </c>
      <c r="AF42" s="117">
        <f t="shared" si="11"/>
        <v>0</v>
      </c>
      <c r="AG42" s="239">
        <f t="shared" si="11"/>
        <v>3</v>
      </c>
    </row>
    <row r="43" spans="1:33" s="14" customFormat="1" ht="20.100000000000001" customHeight="1" x14ac:dyDescent="0.2">
      <c r="A43" s="170" t="s">
        <v>77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65">
        <f t="shared" ref="AC43" si="12">SUM(AC44:AC48)</f>
        <v>255</v>
      </c>
      <c r="AD43" s="65">
        <f>SUM(AD44:AD48)</f>
        <v>15</v>
      </c>
      <c r="AE43" s="65">
        <f>SUM(AE44:AE48)</f>
        <v>240</v>
      </c>
      <c r="AF43" s="65">
        <f>SUM(AF44:AF48)</f>
        <v>0</v>
      </c>
      <c r="AG43" s="237">
        <f>SUM(AG44:AG48)</f>
        <v>18</v>
      </c>
    </row>
    <row r="44" spans="1:33" s="14" customFormat="1" ht="20.100000000000001" customHeight="1" x14ac:dyDescent="0.2">
      <c r="A44" s="69">
        <v>25</v>
      </c>
      <c r="B44" s="28" t="s">
        <v>78</v>
      </c>
      <c r="C44" s="86" t="s">
        <v>28</v>
      </c>
      <c r="D44" s="120" t="s">
        <v>79</v>
      </c>
      <c r="E44" s="113"/>
      <c r="F44" s="113"/>
      <c r="G44" s="113"/>
      <c r="H44" s="82"/>
      <c r="I44" s="81"/>
      <c r="J44" s="113">
        <v>30</v>
      </c>
      <c r="K44" s="81"/>
      <c r="L44" s="82">
        <v>2</v>
      </c>
      <c r="M44" s="83"/>
      <c r="N44" s="115"/>
      <c r="O44" s="83"/>
      <c r="P44" s="82"/>
      <c r="Q44" s="83"/>
      <c r="R44" s="115"/>
      <c r="S44" s="83"/>
      <c r="T44" s="82"/>
      <c r="U44" s="84"/>
      <c r="V44" s="84"/>
      <c r="W44" s="84"/>
      <c r="X44" s="82"/>
      <c r="Y44" s="84"/>
      <c r="Z44" s="84"/>
      <c r="AA44" s="84"/>
      <c r="AB44" s="82"/>
      <c r="AC44" s="151">
        <f>AD44+AE44+AF44</f>
        <v>30</v>
      </c>
      <c r="AD44" s="117">
        <f t="shared" ref="AD44:AG48" si="13">E44+I44+M44+Q44+U44+Y44</f>
        <v>0</v>
      </c>
      <c r="AE44" s="117">
        <f t="shared" si="13"/>
        <v>30</v>
      </c>
      <c r="AF44" s="117">
        <f t="shared" si="13"/>
        <v>0</v>
      </c>
      <c r="AG44" s="240">
        <f t="shared" si="13"/>
        <v>2</v>
      </c>
    </row>
    <row r="45" spans="1:33" s="14" customFormat="1" ht="20.100000000000001" customHeight="1" x14ac:dyDescent="0.2">
      <c r="A45" s="68">
        <v>26</v>
      </c>
      <c r="B45" s="74" t="s">
        <v>80</v>
      </c>
      <c r="C45" s="29" t="s">
        <v>81</v>
      </c>
      <c r="D45" s="120" t="s">
        <v>82</v>
      </c>
      <c r="E45" s="113">
        <v>15</v>
      </c>
      <c r="F45" s="113"/>
      <c r="G45" s="113"/>
      <c r="H45" s="30">
        <v>1</v>
      </c>
      <c r="I45" s="37"/>
      <c r="J45" s="118">
        <v>30</v>
      </c>
      <c r="K45" s="76"/>
      <c r="L45" s="75">
        <v>2</v>
      </c>
      <c r="M45" s="38"/>
      <c r="N45" s="115"/>
      <c r="O45" s="38"/>
      <c r="P45" s="30"/>
      <c r="Q45" s="38"/>
      <c r="R45" s="115"/>
      <c r="S45" s="38"/>
      <c r="T45" s="30"/>
      <c r="U45" s="39"/>
      <c r="V45" s="39"/>
      <c r="W45" s="39"/>
      <c r="X45" s="30"/>
      <c r="Y45" s="39"/>
      <c r="Z45" s="39"/>
      <c r="AA45" s="39"/>
      <c r="AB45" s="30"/>
      <c r="AC45" s="151">
        <f>AD45+AE45+AF45</f>
        <v>45</v>
      </c>
      <c r="AD45" s="117">
        <f t="shared" si="13"/>
        <v>15</v>
      </c>
      <c r="AE45" s="117">
        <f t="shared" si="13"/>
        <v>30</v>
      </c>
      <c r="AF45" s="117">
        <f t="shared" si="13"/>
        <v>0</v>
      </c>
      <c r="AG45" s="238">
        <f t="shared" si="13"/>
        <v>3</v>
      </c>
    </row>
    <row r="46" spans="1:33" s="14" customFormat="1" ht="20.100000000000001" customHeight="1" x14ac:dyDescent="0.2">
      <c r="A46" s="68">
        <v>27</v>
      </c>
      <c r="B46" s="28" t="s">
        <v>83</v>
      </c>
      <c r="C46" s="29" t="s">
        <v>81</v>
      </c>
      <c r="D46" s="120" t="s">
        <v>84</v>
      </c>
      <c r="E46" s="113"/>
      <c r="F46" s="113">
        <v>30</v>
      </c>
      <c r="G46" s="113"/>
      <c r="H46" s="30">
        <v>2</v>
      </c>
      <c r="I46" s="37"/>
      <c r="J46" s="113">
        <v>30</v>
      </c>
      <c r="K46" s="37"/>
      <c r="L46" s="75">
        <v>2</v>
      </c>
      <c r="M46" s="38"/>
      <c r="N46" s="115"/>
      <c r="O46" s="38"/>
      <c r="P46" s="30"/>
      <c r="Q46" s="38"/>
      <c r="R46" s="115"/>
      <c r="S46" s="38"/>
      <c r="T46" s="30"/>
      <c r="U46" s="39"/>
      <c r="V46" s="39"/>
      <c r="W46" s="39"/>
      <c r="X46" s="30"/>
      <c r="Y46" s="39"/>
      <c r="Z46" s="39"/>
      <c r="AA46" s="39"/>
      <c r="AB46" s="30"/>
      <c r="AC46" s="151">
        <f>AD46+AE46+AF46</f>
        <v>60</v>
      </c>
      <c r="AD46" s="117">
        <f t="shared" si="13"/>
        <v>0</v>
      </c>
      <c r="AE46" s="117">
        <f t="shared" si="13"/>
        <v>60</v>
      </c>
      <c r="AF46" s="117">
        <f t="shared" si="13"/>
        <v>0</v>
      </c>
      <c r="AG46" s="238">
        <f t="shared" si="13"/>
        <v>4</v>
      </c>
    </row>
    <row r="47" spans="1:33" s="14" customFormat="1" ht="20.100000000000001" customHeight="1" x14ac:dyDescent="0.2">
      <c r="A47" s="69">
        <v>28</v>
      </c>
      <c r="B47" s="28" t="s">
        <v>85</v>
      </c>
      <c r="C47" s="86" t="s">
        <v>86</v>
      </c>
      <c r="D47" s="120" t="s">
        <v>69</v>
      </c>
      <c r="E47" s="113"/>
      <c r="F47" s="113"/>
      <c r="G47" s="113"/>
      <c r="H47" s="82"/>
      <c r="I47" s="81"/>
      <c r="J47" s="113"/>
      <c r="K47" s="81"/>
      <c r="L47" s="82"/>
      <c r="M47" s="83"/>
      <c r="N47" s="115">
        <v>30</v>
      </c>
      <c r="O47" s="83"/>
      <c r="P47" s="121">
        <v>2</v>
      </c>
      <c r="Q47" s="83"/>
      <c r="R47" s="115">
        <v>30</v>
      </c>
      <c r="S47" s="83"/>
      <c r="T47" s="128">
        <v>2</v>
      </c>
      <c r="U47" s="84"/>
      <c r="V47" s="84"/>
      <c r="W47" s="84"/>
      <c r="X47" s="82"/>
      <c r="Y47" s="84"/>
      <c r="Z47" s="84"/>
      <c r="AA47" s="84"/>
      <c r="AB47" s="82"/>
      <c r="AC47" s="151">
        <f>AD47+AE47+AF47</f>
        <v>60</v>
      </c>
      <c r="AD47" s="117">
        <f t="shared" si="13"/>
        <v>0</v>
      </c>
      <c r="AE47" s="117">
        <f t="shared" si="13"/>
        <v>60</v>
      </c>
      <c r="AF47" s="117">
        <f t="shared" si="13"/>
        <v>0</v>
      </c>
      <c r="AG47" s="240">
        <f t="shared" si="13"/>
        <v>4</v>
      </c>
    </row>
    <row r="48" spans="1:33" s="14" customFormat="1" ht="20.100000000000001" customHeight="1" x14ac:dyDescent="0.2">
      <c r="A48" s="69">
        <v>29</v>
      </c>
      <c r="B48" s="28" t="s">
        <v>87</v>
      </c>
      <c r="C48" s="86" t="s">
        <v>28</v>
      </c>
      <c r="D48" s="120" t="s">
        <v>88</v>
      </c>
      <c r="E48" s="113"/>
      <c r="F48" s="113">
        <v>30</v>
      </c>
      <c r="G48" s="113"/>
      <c r="H48" s="122">
        <v>3</v>
      </c>
      <c r="I48" s="81"/>
      <c r="J48" s="113">
        <v>30</v>
      </c>
      <c r="K48" s="81"/>
      <c r="L48" s="128">
        <v>2</v>
      </c>
      <c r="M48" s="83"/>
      <c r="N48" s="115"/>
      <c r="O48" s="83"/>
      <c r="P48" s="82"/>
      <c r="Q48" s="83"/>
      <c r="R48" s="115"/>
      <c r="S48" s="83"/>
      <c r="T48" s="82"/>
      <c r="U48" s="84"/>
      <c r="V48" s="84"/>
      <c r="W48" s="84"/>
      <c r="X48" s="82"/>
      <c r="Y48" s="84"/>
      <c r="Z48" s="84"/>
      <c r="AA48" s="84"/>
      <c r="AB48" s="82"/>
      <c r="AC48" s="151">
        <f>AD48+AE48+AF48</f>
        <v>60</v>
      </c>
      <c r="AD48" s="117">
        <f t="shared" si="13"/>
        <v>0</v>
      </c>
      <c r="AE48" s="117">
        <f t="shared" si="13"/>
        <v>60</v>
      </c>
      <c r="AF48" s="117">
        <f t="shared" si="13"/>
        <v>0</v>
      </c>
      <c r="AG48" s="240">
        <f t="shared" si="13"/>
        <v>5</v>
      </c>
    </row>
    <row r="49" spans="1:33" s="14" customFormat="1" ht="20.100000000000001" customHeight="1" x14ac:dyDescent="0.2">
      <c r="A49" s="170" t="s">
        <v>128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65">
        <f>SUM(AC50:AC53)</f>
        <v>150</v>
      </c>
      <c r="AD49" s="65">
        <f>SUM(AD50:AD53)</f>
        <v>0</v>
      </c>
      <c r="AE49" s="65">
        <f>SUM(AE50:AE53)</f>
        <v>150</v>
      </c>
      <c r="AF49" s="65">
        <f>SUM(AF50:AF53)</f>
        <v>0</v>
      </c>
      <c r="AG49" s="237">
        <f>SUM(AG50:AG53)</f>
        <v>15</v>
      </c>
    </row>
    <row r="50" spans="1:33" s="14" customFormat="1" ht="20.100000000000001" customHeight="1" x14ac:dyDescent="0.2">
      <c r="A50" s="69">
        <v>30</v>
      </c>
      <c r="B50" s="28" t="s">
        <v>90</v>
      </c>
      <c r="C50" s="64" t="s">
        <v>91</v>
      </c>
      <c r="D50" s="67" t="s">
        <v>92</v>
      </c>
      <c r="E50" s="37"/>
      <c r="F50" s="37"/>
      <c r="G50" s="37"/>
      <c r="H50" s="30"/>
      <c r="I50" s="37"/>
      <c r="J50" s="37"/>
      <c r="K50" s="37"/>
      <c r="L50" s="30"/>
      <c r="M50" s="38"/>
      <c r="N50" s="38"/>
      <c r="O50" s="38"/>
      <c r="P50" s="30"/>
      <c r="Q50" s="38"/>
      <c r="R50" s="38">
        <v>30</v>
      </c>
      <c r="S50" s="38"/>
      <c r="T50" s="30">
        <v>2</v>
      </c>
      <c r="U50" s="39"/>
      <c r="V50" s="39">
        <v>30</v>
      </c>
      <c r="W50" s="39"/>
      <c r="X50" s="112">
        <v>2</v>
      </c>
      <c r="Y50" s="39"/>
      <c r="Z50" s="39">
        <v>30</v>
      </c>
      <c r="AA50" s="39"/>
      <c r="AB50" s="30">
        <v>2</v>
      </c>
      <c r="AC50" s="54">
        <f>AD50+AE50+AF50</f>
        <v>90</v>
      </c>
      <c r="AD50" s="32">
        <f t="shared" ref="AD50:AG53" si="14">E50+I50+M50+Q50+U50+Y50</f>
        <v>0</v>
      </c>
      <c r="AE50" s="32">
        <f t="shared" si="14"/>
        <v>90</v>
      </c>
      <c r="AF50" s="32">
        <f t="shared" si="14"/>
        <v>0</v>
      </c>
      <c r="AG50" s="238">
        <f t="shared" si="14"/>
        <v>6</v>
      </c>
    </row>
    <row r="51" spans="1:33" s="14" customFormat="1" ht="20.100000000000001" customHeight="1" x14ac:dyDescent="0.2">
      <c r="A51" s="69">
        <v>31</v>
      </c>
      <c r="B51" s="28" t="s">
        <v>93</v>
      </c>
      <c r="C51" s="64"/>
      <c r="D51" s="67" t="s">
        <v>94</v>
      </c>
      <c r="E51" s="37"/>
      <c r="F51" s="37"/>
      <c r="G51" s="37"/>
      <c r="H51" s="30"/>
      <c r="I51" s="37"/>
      <c r="J51" s="37"/>
      <c r="K51" s="37"/>
      <c r="L51" s="30"/>
      <c r="M51" s="38"/>
      <c r="N51" s="38"/>
      <c r="O51" s="41"/>
      <c r="P51" s="31"/>
      <c r="Q51" s="41"/>
      <c r="R51" s="38">
        <v>30</v>
      </c>
      <c r="S51" s="41"/>
      <c r="T51" s="30">
        <v>2</v>
      </c>
      <c r="U51" s="39"/>
      <c r="V51" s="39">
        <v>30</v>
      </c>
      <c r="W51" s="39"/>
      <c r="X51" s="30">
        <v>2</v>
      </c>
      <c r="Y51" s="39"/>
      <c r="Z51" s="39"/>
      <c r="AA51" s="39"/>
      <c r="AB51" s="30"/>
      <c r="AC51" s="54">
        <f t="shared" ref="AC51:AC53" si="15">AD51+AE51+AF51</f>
        <v>60</v>
      </c>
      <c r="AD51" s="32">
        <f t="shared" si="14"/>
        <v>0</v>
      </c>
      <c r="AE51" s="32">
        <f t="shared" si="14"/>
        <v>60</v>
      </c>
      <c r="AF51" s="32">
        <f t="shared" si="14"/>
        <v>0</v>
      </c>
      <c r="AG51" s="238">
        <f t="shared" si="14"/>
        <v>4</v>
      </c>
    </row>
    <row r="52" spans="1:33" s="14" customFormat="1" ht="20.100000000000001" customHeight="1" x14ac:dyDescent="0.2">
      <c r="A52" s="154">
        <v>32</v>
      </c>
      <c r="B52" s="155" t="s">
        <v>95</v>
      </c>
      <c r="C52" s="64"/>
      <c r="D52" s="67"/>
      <c r="E52" s="37"/>
      <c r="F52" s="37"/>
      <c r="G52" s="37"/>
      <c r="H52" s="30"/>
      <c r="I52" s="37"/>
      <c r="J52" s="37"/>
      <c r="K52" s="37"/>
      <c r="L52" s="30"/>
      <c r="M52" s="38"/>
      <c r="N52" s="38"/>
      <c r="O52" s="41"/>
      <c r="P52" s="31"/>
      <c r="Q52" s="41"/>
      <c r="R52" s="38"/>
      <c r="S52" s="41"/>
      <c r="T52" s="30"/>
      <c r="U52" s="39"/>
      <c r="V52" s="39"/>
      <c r="W52" s="39"/>
      <c r="X52" s="30"/>
      <c r="Y52" s="39"/>
      <c r="Z52" s="39"/>
      <c r="AA52" s="39"/>
      <c r="AB52" s="30">
        <v>4</v>
      </c>
      <c r="AC52" s="54">
        <f t="shared" si="15"/>
        <v>0</v>
      </c>
      <c r="AD52" s="32">
        <f t="shared" si="14"/>
        <v>0</v>
      </c>
      <c r="AE52" s="32">
        <f t="shared" si="14"/>
        <v>0</v>
      </c>
      <c r="AF52" s="32">
        <f t="shared" si="14"/>
        <v>0</v>
      </c>
      <c r="AG52" s="238">
        <f t="shared" si="14"/>
        <v>4</v>
      </c>
    </row>
    <row r="53" spans="1:33" s="14" customFormat="1" ht="20.100000000000001" customHeight="1" x14ac:dyDescent="0.2">
      <c r="A53" s="154">
        <v>33</v>
      </c>
      <c r="B53" s="156" t="s">
        <v>97</v>
      </c>
      <c r="C53" s="64" t="s">
        <v>98</v>
      </c>
      <c r="D53" s="67" t="s">
        <v>99</v>
      </c>
      <c r="E53" s="37"/>
      <c r="F53" s="37"/>
      <c r="G53" s="37"/>
      <c r="H53" s="30"/>
      <c r="I53" s="37"/>
      <c r="J53" s="37"/>
      <c r="K53" s="37"/>
      <c r="L53" s="30"/>
      <c r="M53" s="38"/>
      <c r="N53" s="38"/>
      <c r="O53" s="41"/>
      <c r="P53" s="31"/>
      <c r="Q53" s="41"/>
      <c r="R53" s="38"/>
      <c r="S53" s="41"/>
      <c r="T53" s="30"/>
      <c r="U53" s="39"/>
      <c r="V53" s="39"/>
      <c r="W53" s="39"/>
      <c r="X53" s="30"/>
      <c r="Y53" s="39"/>
      <c r="Z53" s="39"/>
      <c r="AA53" s="39"/>
      <c r="AB53" s="75">
        <v>1</v>
      </c>
      <c r="AC53" s="54">
        <f t="shared" si="15"/>
        <v>0</v>
      </c>
      <c r="AD53" s="32">
        <f t="shared" si="14"/>
        <v>0</v>
      </c>
      <c r="AE53" s="32">
        <f t="shared" si="14"/>
        <v>0</v>
      </c>
      <c r="AF53" s="32">
        <f t="shared" si="14"/>
        <v>0</v>
      </c>
      <c r="AG53" s="238">
        <f t="shared" si="14"/>
        <v>1</v>
      </c>
    </row>
    <row r="54" spans="1:33" s="14" customFormat="1" ht="20.100000000000001" customHeight="1" x14ac:dyDescent="0.2">
      <c r="A54" s="170" t="s">
        <v>129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65">
        <f>SUM(AC55:AC61)</f>
        <v>390</v>
      </c>
      <c r="AD54" s="65">
        <f>SUM(AD55:AD61)</f>
        <v>0</v>
      </c>
      <c r="AE54" s="65">
        <f>SUM(AE55:AE61)</f>
        <v>390</v>
      </c>
      <c r="AF54" s="65">
        <f>SUM(AF55:AF61)</f>
        <v>0</v>
      </c>
      <c r="AG54" s="237">
        <f>SUM(AG55:AG61)</f>
        <v>24</v>
      </c>
    </row>
    <row r="55" spans="1:33" s="14" customFormat="1" ht="20.100000000000001" customHeight="1" x14ac:dyDescent="0.2">
      <c r="A55" s="157">
        <v>34</v>
      </c>
      <c r="B55" s="28" t="s">
        <v>130</v>
      </c>
      <c r="C55" s="64" t="s">
        <v>45</v>
      </c>
      <c r="D55" s="67" t="s">
        <v>38</v>
      </c>
      <c r="E55" s="44"/>
      <c r="F55" s="44"/>
      <c r="G55" s="44"/>
      <c r="H55" s="30"/>
      <c r="I55" s="44"/>
      <c r="J55" s="44"/>
      <c r="K55" s="44"/>
      <c r="L55" s="30"/>
      <c r="M55" s="45"/>
      <c r="N55" s="38">
        <v>30</v>
      </c>
      <c r="O55" s="45"/>
      <c r="P55" s="75">
        <v>2</v>
      </c>
      <c r="Q55" s="45"/>
      <c r="R55" s="45"/>
      <c r="S55" s="45"/>
      <c r="T55" s="30"/>
      <c r="U55" s="46"/>
      <c r="V55" s="46"/>
      <c r="W55" s="46"/>
      <c r="X55" s="30"/>
      <c r="Y55" s="46"/>
      <c r="Z55" s="46"/>
      <c r="AA55" s="46"/>
      <c r="AB55" s="30"/>
      <c r="AC55" s="54">
        <f t="shared" ref="AC55:AC61" si="16">SUM(AD55:AF55)</f>
        <v>30</v>
      </c>
      <c r="AD55" s="63">
        <f t="shared" ref="AD55:AG61" si="17">E55+I55+M55+Q55+U55+Y55</f>
        <v>0</v>
      </c>
      <c r="AE55" s="63">
        <f t="shared" si="17"/>
        <v>30</v>
      </c>
      <c r="AF55" s="63">
        <f t="shared" si="17"/>
        <v>0</v>
      </c>
      <c r="AG55" s="238">
        <f t="shared" si="17"/>
        <v>2</v>
      </c>
    </row>
    <row r="56" spans="1:33" s="14" customFormat="1" ht="20.100000000000001" customHeight="1" x14ac:dyDescent="0.2">
      <c r="A56" s="157">
        <v>35</v>
      </c>
      <c r="B56" s="28" t="s">
        <v>131</v>
      </c>
      <c r="C56" s="64" t="s">
        <v>75</v>
      </c>
      <c r="D56" s="67" t="s">
        <v>105</v>
      </c>
      <c r="E56" s="44"/>
      <c r="F56" s="44"/>
      <c r="G56" s="44"/>
      <c r="H56" s="30"/>
      <c r="I56" s="44"/>
      <c r="J56" s="44"/>
      <c r="K56" s="44"/>
      <c r="L56" s="30"/>
      <c r="M56" s="45"/>
      <c r="N56" s="38">
        <v>30</v>
      </c>
      <c r="O56" s="45"/>
      <c r="P56" s="31">
        <v>2</v>
      </c>
      <c r="Q56" s="47"/>
      <c r="R56" s="38">
        <v>30</v>
      </c>
      <c r="S56" s="47"/>
      <c r="T56" s="112">
        <v>2</v>
      </c>
      <c r="U56" s="46"/>
      <c r="V56" s="39"/>
      <c r="W56" s="39"/>
      <c r="X56" s="30"/>
      <c r="Y56" s="46"/>
      <c r="Z56" s="39"/>
      <c r="AA56" s="46"/>
      <c r="AB56" s="30"/>
      <c r="AC56" s="54">
        <f t="shared" si="16"/>
        <v>60</v>
      </c>
      <c r="AD56" s="63">
        <f t="shared" si="17"/>
        <v>0</v>
      </c>
      <c r="AE56" s="63">
        <f t="shared" si="17"/>
        <v>60</v>
      </c>
      <c r="AF56" s="63">
        <f t="shared" si="17"/>
        <v>0</v>
      </c>
      <c r="AG56" s="238">
        <f t="shared" si="17"/>
        <v>4</v>
      </c>
    </row>
    <row r="57" spans="1:33" s="14" customFormat="1" ht="20.100000000000001" customHeight="1" x14ac:dyDescent="0.2">
      <c r="A57" s="157">
        <v>36</v>
      </c>
      <c r="B57" s="28" t="s">
        <v>132</v>
      </c>
      <c r="C57" s="64" t="s">
        <v>86</v>
      </c>
      <c r="D57" s="67" t="s">
        <v>105</v>
      </c>
      <c r="E57" s="44"/>
      <c r="F57" s="44"/>
      <c r="G57" s="44"/>
      <c r="H57" s="30"/>
      <c r="I57" s="44"/>
      <c r="J57" s="44"/>
      <c r="K57" s="44"/>
      <c r="L57" s="30"/>
      <c r="M57" s="45"/>
      <c r="N57" s="38">
        <v>30</v>
      </c>
      <c r="O57" s="45"/>
      <c r="P57" s="30">
        <v>2</v>
      </c>
      <c r="Q57" s="45"/>
      <c r="R57" s="38">
        <v>30</v>
      </c>
      <c r="S57" s="45"/>
      <c r="T57" s="112">
        <v>2</v>
      </c>
      <c r="U57" s="46"/>
      <c r="V57" s="39"/>
      <c r="W57" s="39"/>
      <c r="X57" s="30"/>
      <c r="Y57" s="46"/>
      <c r="Z57" s="39"/>
      <c r="AA57" s="46"/>
      <c r="AB57" s="30"/>
      <c r="AC57" s="54">
        <f t="shared" si="16"/>
        <v>60</v>
      </c>
      <c r="AD57" s="63">
        <f t="shared" si="17"/>
        <v>0</v>
      </c>
      <c r="AE57" s="63">
        <f t="shared" si="17"/>
        <v>60</v>
      </c>
      <c r="AF57" s="63">
        <f t="shared" si="17"/>
        <v>0</v>
      </c>
      <c r="AG57" s="238">
        <f t="shared" si="17"/>
        <v>4</v>
      </c>
    </row>
    <row r="58" spans="1:33" s="14" customFormat="1" ht="20.100000000000001" customHeight="1" x14ac:dyDescent="0.2">
      <c r="A58" s="157">
        <v>37</v>
      </c>
      <c r="B58" s="28" t="s">
        <v>133</v>
      </c>
      <c r="C58" s="64" t="s">
        <v>75</v>
      </c>
      <c r="D58" s="67" t="s">
        <v>111</v>
      </c>
      <c r="E58" s="44"/>
      <c r="F58" s="44"/>
      <c r="G58" s="44"/>
      <c r="H58" s="30"/>
      <c r="I58" s="44"/>
      <c r="J58" s="44"/>
      <c r="K58" s="44"/>
      <c r="L58" s="30"/>
      <c r="M58" s="45"/>
      <c r="N58" s="38"/>
      <c r="O58" s="45"/>
      <c r="P58" s="30"/>
      <c r="Q58" s="45"/>
      <c r="R58" s="38">
        <v>30</v>
      </c>
      <c r="S58" s="45"/>
      <c r="T58" s="112">
        <v>2</v>
      </c>
      <c r="U58" s="46"/>
      <c r="V58" s="39">
        <v>30</v>
      </c>
      <c r="W58" s="39"/>
      <c r="X58" s="112">
        <v>2</v>
      </c>
      <c r="Y58" s="46"/>
      <c r="Z58" s="39"/>
      <c r="AA58" s="46"/>
      <c r="AB58" s="48"/>
      <c r="AC58" s="54">
        <f t="shared" si="16"/>
        <v>60</v>
      </c>
      <c r="AD58" s="63">
        <f t="shared" si="17"/>
        <v>0</v>
      </c>
      <c r="AE58" s="63">
        <f t="shared" si="17"/>
        <v>60</v>
      </c>
      <c r="AF58" s="63">
        <f t="shared" si="17"/>
        <v>0</v>
      </c>
      <c r="AG58" s="238">
        <f t="shared" si="17"/>
        <v>4</v>
      </c>
    </row>
    <row r="59" spans="1:33" s="14" customFormat="1" ht="20.100000000000001" customHeight="1" x14ac:dyDescent="0.2">
      <c r="A59" s="157">
        <v>38</v>
      </c>
      <c r="B59" s="28" t="s">
        <v>134</v>
      </c>
      <c r="C59" s="64" t="s">
        <v>98</v>
      </c>
      <c r="D59" s="67" t="s">
        <v>135</v>
      </c>
      <c r="E59" s="37"/>
      <c r="F59" s="37"/>
      <c r="G59" s="37"/>
      <c r="H59" s="30"/>
      <c r="I59" s="37"/>
      <c r="J59" s="37"/>
      <c r="K59" s="37"/>
      <c r="L59" s="30"/>
      <c r="M59" s="38"/>
      <c r="N59" s="38"/>
      <c r="O59" s="38"/>
      <c r="P59" s="30"/>
      <c r="Q59" s="38"/>
      <c r="R59" s="38"/>
      <c r="S59" s="38"/>
      <c r="T59" s="30"/>
      <c r="U59" s="39"/>
      <c r="V59" s="39">
        <v>30</v>
      </c>
      <c r="W59" s="39"/>
      <c r="X59" s="112">
        <v>2</v>
      </c>
      <c r="Y59" s="39"/>
      <c r="Z59" s="39">
        <v>30</v>
      </c>
      <c r="AA59" s="39"/>
      <c r="AB59" s="112">
        <v>1</v>
      </c>
      <c r="AC59" s="54">
        <f t="shared" si="16"/>
        <v>60</v>
      </c>
      <c r="AD59" s="63">
        <f t="shared" si="17"/>
        <v>0</v>
      </c>
      <c r="AE59" s="63">
        <f t="shared" si="17"/>
        <v>60</v>
      </c>
      <c r="AF59" s="63">
        <f t="shared" si="17"/>
        <v>0</v>
      </c>
      <c r="AG59" s="238">
        <f t="shared" si="17"/>
        <v>3</v>
      </c>
    </row>
    <row r="60" spans="1:33" s="14" customFormat="1" ht="20.100000000000001" customHeight="1" x14ac:dyDescent="0.2">
      <c r="A60" s="157">
        <v>39</v>
      </c>
      <c r="B60" s="28" t="s">
        <v>136</v>
      </c>
      <c r="C60" s="64"/>
      <c r="D60" s="67" t="s">
        <v>50</v>
      </c>
      <c r="E60" s="37"/>
      <c r="F60" s="37"/>
      <c r="G60" s="37"/>
      <c r="H60" s="30"/>
      <c r="I60" s="37"/>
      <c r="J60" s="37"/>
      <c r="K60" s="37"/>
      <c r="L60" s="30"/>
      <c r="M60" s="38"/>
      <c r="N60" s="38"/>
      <c r="O60" s="38"/>
      <c r="P60" s="30"/>
      <c r="Q60" s="38"/>
      <c r="R60" s="38"/>
      <c r="S60" s="38"/>
      <c r="T60" s="30"/>
      <c r="U60" s="39"/>
      <c r="V60" s="39">
        <v>30</v>
      </c>
      <c r="W60" s="39"/>
      <c r="X60" s="30">
        <v>1</v>
      </c>
      <c r="Y60" s="39"/>
      <c r="Z60" s="39"/>
      <c r="AA60" s="39"/>
      <c r="AB60" s="30"/>
      <c r="AC60" s="54">
        <f t="shared" ref="AC60" si="18">SUM(AD60:AF60)</f>
        <v>30</v>
      </c>
      <c r="AD60" s="63">
        <f t="shared" ref="AD60" si="19">E60+I60+M60+Q60+U60+Y60</f>
        <v>0</v>
      </c>
      <c r="AE60" s="63">
        <f t="shared" ref="AE60" si="20">F60+J60+N60+R60+V60+Z60</f>
        <v>30</v>
      </c>
      <c r="AF60" s="63">
        <f t="shared" ref="AF60" si="21">G60+K60+O60+S60+W60+AA60</f>
        <v>0</v>
      </c>
      <c r="AG60" s="238">
        <f t="shared" ref="AG60" si="22">H60+L60+P60+T60+X60+AB60</f>
        <v>1</v>
      </c>
    </row>
    <row r="61" spans="1:33" s="14" customFormat="1" ht="20.100000000000001" customHeight="1" x14ac:dyDescent="0.2">
      <c r="A61" s="157">
        <v>40</v>
      </c>
      <c r="B61" s="74" t="s">
        <v>137</v>
      </c>
      <c r="C61" s="64" t="s">
        <v>91</v>
      </c>
      <c r="D61" s="78" t="s">
        <v>92</v>
      </c>
      <c r="E61" s="37"/>
      <c r="F61" s="37"/>
      <c r="G61" s="37"/>
      <c r="H61" s="30"/>
      <c r="I61" s="37"/>
      <c r="J61" s="37"/>
      <c r="K61" s="37"/>
      <c r="L61" s="30"/>
      <c r="M61" s="38"/>
      <c r="N61" s="38"/>
      <c r="O61" s="38"/>
      <c r="P61" s="30"/>
      <c r="Q61" s="38"/>
      <c r="R61" s="38">
        <v>30</v>
      </c>
      <c r="S61" s="38"/>
      <c r="T61" s="112">
        <v>2</v>
      </c>
      <c r="U61" s="39"/>
      <c r="V61" s="39">
        <v>30</v>
      </c>
      <c r="W61" s="39"/>
      <c r="X61" s="112">
        <v>2</v>
      </c>
      <c r="Y61" s="39"/>
      <c r="Z61" s="39">
        <v>30</v>
      </c>
      <c r="AA61" s="39"/>
      <c r="AB61" s="112">
        <v>2</v>
      </c>
      <c r="AC61" s="54">
        <f t="shared" si="16"/>
        <v>90</v>
      </c>
      <c r="AD61" s="63">
        <f t="shared" si="17"/>
        <v>0</v>
      </c>
      <c r="AE61" s="63">
        <f t="shared" si="17"/>
        <v>90</v>
      </c>
      <c r="AF61" s="63">
        <f t="shared" si="17"/>
        <v>0</v>
      </c>
      <c r="AG61" s="238">
        <f t="shared" si="17"/>
        <v>6</v>
      </c>
    </row>
    <row r="62" spans="1:33" s="14" customFormat="1" ht="20.100000000000001" customHeight="1" x14ac:dyDescent="0.2">
      <c r="A62" s="170" t="s">
        <v>138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65">
        <f>AC63</f>
        <v>960</v>
      </c>
      <c r="AD62" s="65">
        <f>AD63</f>
        <v>0</v>
      </c>
      <c r="AE62" s="65">
        <f>AE63</f>
        <v>0</v>
      </c>
      <c r="AF62" s="65">
        <f>SAE63</f>
        <v>0</v>
      </c>
      <c r="AG62" s="237">
        <f t="shared" ref="AG62" si="23">AG63</f>
        <v>32</v>
      </c>
    </row>
    <row r="63" spans="1:33" s="14" customFormat="1" ht="20.100000000000001" customHeight="1" thickBot="1" x14ac:dyDescent="0.25">
      <c r="A63" s="68">
        <v>41</v>
      </c>
      <c r="B63" s="28" t="s">
        <v>139</v>
      </c>
      <c r="C63" s="181" t="s">
        <v>96</v>
      </c>
      <c r="D63" s="182"/>
      <c r="E63" s="49"/>
      <c r="F63" s="49"/>
      <c r="G63" s="49"/>
      <c r="H63" s="50"/>
      <c r="I63" s="49"/>
      <c r="J63" s="49"/>
      <c r="K63" s="49"/>
      <c r="L63" s="30"/>
      <c r="M63" s="38"/>
      <c r="N63" s="38"/>
      <c r="O63" s="38">
        <v>180</v>
      </c>
      <c r="P63" s="33">
        <v>6</v>
      </c>
      <c r="Q63" s="38"/>
      <c r="R63" s="38"/>
      <c r="S63" s="38">
        <v>240</v>
      </c>
      <c r="T63" s="30">
        <v>8</v>
      </c>
      <c r="U63" s="39"/>
      <c r="V63" s="39"/>
      <c r="W63" s="39">
        <v>210</v>
      </c>
      <c r="X63" s="33">
        <v>7</v>
      </c>
      <c r="Y63" s="39"/>
      <c r="Z63" s="39"/>
      <c r="AA63" s="39">
        <v>330</v>
      </c>
      <c r="AB63" s="129">
        <v>11</v>
      </c>
      <c r="AC63" s="54">
        <f t="shared" ref="AC63" si="24">AD63+AE63+AF63</f>
        <v>960</v>
      </c>
      <c r="AD63" s="63">
        <f t="shared" ref="AD63:AF63" si="25">E63+I63+M63+Q63+U63+Y63</f>
        <v>0</v>
      </c>
      <c r="AE63" s="63">
        <f t="shared" si="25"/>
        <v>0</v>
      </c>
      <c r="AF63" s="63">
        <f t="shared" si="25"/>
        <v>960</v>
      </c>
      <c r="AG63" s="241">
        <f>H63+L63+P63+T63+X63+AB63</f>
        <v>32</v>
      </c>
    </row>
    <row r="64" spans="1:33" s="14" customFormat="1" ht="20.100000000000001" customHeight="1" x14ac:dyDescent="0.2">
      <c r="A64" s="196" t="s">
        <v>124</v>
      </c>
      <c r="B64" s="197"/>
      <c r="C64" s="197"/>
      <c r="D64" s="198"/>
      <c r="E64" s="60">
        <f t="shared" ref="E64:AB64" si="26">SUM(E17:E26,E28:E35,E37:E42,E44:E48,E50:E53,E55:E61,E63)</f>
        <v>44</v>
      </c>
      <c r="F64" s="60">
        <f t="shared" si="26"/>
        <v>500</v>
      </c>
      <c r="G64" s="60">
        <f t="shared" si="26"/>
        <v>60</v>
      </c>
      <c r="H64" s="202">
        <f t="shared" si="26"/>
        <v>30</v>
      </c>
      <c r="I64" s="60">
        <f t="shared" si="26"/>
        <v>60</v>
      </c>
      <c r="J64" s="60">
        <f t="shared" si="26"/>
        <v>525</v>
      </c>
      <c r="K64" s="60">
        <f t="shared" si="26"/>
        <v>30</v>
      </c>
      <c r="L64" s="202">
        <f t="shared" si="26"/>
        <v>30</v>
      </c>
      <c r="M64" s="61">
        <f t="shared" si="26"/>
        <v>30</v>
      </c>
      <c r="N64" s="61">
        <f t="shared" si="26"/>
        <v>330</v>
      </c>
      <c r="O64" s="61">
        <f t="shared" si="26"/>
        <v>180</v>
      </c>
      <c r="P64" s="202">
        <f t="shared" si="26"/>
        <v>30</v>
      </c>
      <c r="Q64" s="61">
        <f t="shared" si="26"/>
        <v>0</v>
      </c>
      <c r="R64" s="61">
        <f t="shared" si="26"/>
        <v>330</v>
      </c>
      <c r="S64" s="61">
        <f t="shared" si="26"/>
        <v>240</v>
      </c>
      <c r="T64" s="202">
        <f t="shared" si="26"/>
        <v>30</v>
      </c>
      <c r="U64" s="62">
        <f t="shared" si="26"/>
        <v>30</v>
      </c>
      <c r="V64" s="62">
        <f t="shared" si="26"/>
        <v>300</v>
      </c>
      <c r="W64" s="62">
        <f t="shared" si="26"/>
        <v>210</v>
      </c>
      <c r="X64" s="202">
        <f t="shared" si="26"/>
        <v>30</v>
      </c>
      <c r="Y64" s="62">
        <f t="shared" si="26"/>
        <v>0</v>
      </c>
      <c r="Z64" s="62">
        <f t="shared" si="26"/>
        <v>180</v>
      </c>
      <c r="AA64" s="62">
        <f t="shared" si="26"/>
        <v>330</v>
      </c>
      <c r="AB64" s="228">
        <f t="shared" si="26"/>
        <v>30</v>
      </c>
      <c r="AC64" s="95">
        <f>AC62+AC54+AC49+AC43+AC36+AC27+AC16</f>
        <v>3379</v>
      </c>
      <c r="AD64" s="96">
        <f>AD62+AD54+AD49+AD43+AD36+AD27+AD16</f>
        <v>164</v>
      </c>
      <c r="AE64" s="96">
        <f>AE62+AE54+AE49+AE43+AE36+AE27+AE16</f>
        <v>2165</v>
      </c>
      <c r="AF64" s="96">
        <f>AF62+AF54+AF49+AF43+AF36+AF27+AF16</f>
        <v>90</v>
      </c>
      <c r="AG64" s="242">
        <f>AG16+AG27+AG36+AG43+AG49+AG54+AG62</f>
        <v>180</v>
      </c>
    </row>
    <row r="65" spans="1:33" s="14" customFormat="1" ht="20.100000000000001" customHeight="1" x14ac:dyDescent="0.2">
      <c r="A65" s="196"/>
      <c r="B65" s="197"/>
      <c r="C65" s="197"/>
      <c r="D65" s="198"/>
      <c r="E65" s="231">
        <f>E64+F64+G64</f>
        <v>604</v>
      </c>
      <c r="F65" s="231"/>
      <c r="G65" s="231"/>
      <c r="H65" s="202"/>
      <c r="I65" s="189">
        <f>I64+J64+K64</f>
        <v>615</v>
      </c>
      <c r="J65" s="189"/>
      <c r="K65" s="189"/>
      <c r="L65" s="202"/>
      <c r="M65" s="230">
        <f>M64+N64+O64</f>
        <v>540</v>
      </c>
      <c r="N65" s="230"/>
      <c r="O65" s="230"/>
      <c r="P65" s="202"/>
      <c r="Q65" s="230">
        <f>Q64+R64+S64</f>
        <v>570</v>
      </c>
      <c r="R65" s="230"/>
      <c r="S65" s="230"/>
      <c r="T65" s="202"/>
      <c r="U65" s="229">
        <f>U64+V64+W64</f>
        <v>540</v>
      </c>
      <c r="V65" s="229"/>
      <c r="W65" s="229"/>
      <c r="X65" s="202"/>
      <c r="Y65" s="229">
        <f>Y64+Z64+AA64</f>
        <v>510</v>
      </c>
      <c r="Z65" s="229"/>
      <c r="AA65" s="229"/>
      <c r="AB65" s="228"/>
      <c r="AC65" s="204">
        <f>U66+M66+E66</f>
        <v>3379</v>
      </c>
      <c r="AD65" s="205"/>
      <c r="AE65" s="205"/>
      <c r="AF65" s="205"/>
      <c r="AG65" s="243">
        <f>H64+L64+P64+T64+X64+AB64</f>
        <v>180</v>
      </c>
    </row>
    <row r="66" spans="1:33" s="14" customFormat="1" ht="20.100000000000001" customHeight="1" thickBot="1" x14ac:dyDescent="0.25">
      <c r="A66" s="199"/>
      <c r="B66" s="200"/>
      <c r="C66" s="200"/>
      <c r="D66" s="201"/>
      <c r="E66" s="186">
        <f>E65+I65</f>
        <v>1219</v>
      </c>
      <c r="F66" s="186"/>
      <c r="G66" s="186"/>
      <c r="H66" s="186"/>
      <c r="I66" s="186"/>
      <c r="J66" s="186"/>
      <c r="K66" s="186"/>
      <c r="L66" s="72">
        <f>H64+L64</f>
        <v>60</v>
      </c>
      <c r="M66" s="186">
        <f>M65+Q65</f>
        <v>1110</v>
      </c>
      <c r="N66" s="186"/>
      <c r="O66" s="186"/>
      <c r="P66" s="186"/>
      <c r="Q66" s="186"/>
      <c r="R66" s="186"/>
      <c r="S66" s="186"/>
      <c r="T66" s="72">
        <f>P64+T64</f>
        <v>60</v>
      </c>
      <c r="U66" s="186">
        <f>U65+Y65</f>
        <v>1050</v>
      </c>
      <c r="V66" s="186"/>
      <c r="W66" s="186"/>
      <c r="X66" s="186"/>
      <c r="Y66" s="186"/>
      <c r="Z66" s="186"/>
      <c r="AA66" s="186"/>
      <c r="AB66" s="73">
        <f>X64+AB64</f>
        <v>60</v>
      </c>
      <c r="AC66" s="206"/>
      <c r="AD66" s="207"/>
      <c r="AE66" s="207"/>
      <c r="AF66" s="207"/>
      <c r="AG66" s="244"/>
    </row>
    <row r="67" spans="1:33" s="14" customFormat="1" x14ac:dyDescent="0.2">
      <c r="A67" s="16"/>
      <c r="B67" s="17"/>
      <c r="C67" s="18"/>
      <c r="D67" s="18"/>
      <c r="E67" s="19"/>
      <c r="F67" s="19"/>
      <c r="G67" s="20"/>
      <c r="H67" s="19"/>
      <c r="I67" s="19"/>
      <c r="J67" s="19"/>
      <c r="K67" s="20"/>
      <c r="L67" s="21"/>
      <c r="M67" s="21"/>
      <c r="N67" s="22"/>
      <c r="O67" s="23"/>
      <c r="P67" s="24"/>
      <c r="Q67" s="24"/>
      <c r="R67" s="24"/>
      <c r="S67" s="25"/>
      <c r="T67" s="22"/>
      <c r="U67" s="22"/>
      <c r="V67" s="22"/>
      <c r="W67" s="23"/>
      <c r="X67" s="24"/>
      <c r="Y67" s="24"/>
      <c r="Z67" s="24"/>
      <c r="AA67" s="25"/>
      <c r="AB67" s="26"/>
      <c r="AC67" s="55"/>
      <c r="AD67" s="24"/>
      <c r="AE67" s="24"/>
      <c r="AF67" s="27"/>
      <c r="AG67" s="43"/>
    </row>
    <row r="68" spans="1:33" ht="12.75" customHeight="1" x14ac:dyDescent="0.2">
      <c r="B68" s="187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P68" s="4"/>
      <c r="T68" s="4"/>
      <c r="X68" s="4"/>
      <c r="AB68" s="4"/>
      <c r="AD68" s="4"/>
      <c r="AE68" s="4"/>
      <c r="AF68" s="141"/>
    </row>
    <row r="69" spans="1:33" x14ac:dyDescent="0.2">
      <c r="H69" s="140"/>
      <c r="L69" s="140"/>
      <c r="P69" s="140"/>
      <c r="T69" s="140"/>
      <c r="X69" s="140"/>
      <c r="AB69" s="140"/>
    </row>
    <row r="70" spans="1:33" x14ac:dyDescent="0.2">
      <c r="H70" s="140"/>
      <c r="L70" s="140"/>
      <c r="P70" s="140"/>
      <c r="T70" s="140"/>
      <c r="X70" s="140"/>
      <c r="AB70" s="140"/>
    </row>
  </sheetData>
  <mergeCells count="61">
    <mergeCell ref="P64:P65"/>
    <mergeCell ref="A1:AG1"/>
    <mergeCell ref="A2:AG2"/>
    <mergeCell ref="A3:AG3"/>
    <mergeCell ref="A4:AG4"/>
    <mergeCell ref="A5:AG5"/>
    <mergeCell ref="A6:AG6"/>
    <mergeCell ref="A7:AG7"/>
    <mergeCell ref="A11:AF11"/>
    <mergeCell ref="A12:AG12"/>
    <mergeCell ref="A8:AG8"/>
    <mergeCell ref="A9:AG9"/>
    <mergeCell ref="D13:D15"/>
    <mergeCell ref="E13:L13"/>
    <mergeCell ref="AG65:AG66"/>
    <mergeCell ref="B68:M68"/>
    <mergeCell ref="Y65:AA65"/>
    <mergeCell ref="E66:K66"/>
    <mergeCell ref="A43:AB43"/>
    <mergeCell ref="A54:AB54"/>
    <mergeCell ref="I65:K65"/>
    <mergeCell ref="M65:O65"/>
    <mergeCell ref="A62:AB62"/>
    <mergeCell ref="E65:G65"/>
    <mergeCell ref="Q65:S65"/>
    <mergeCell ref="U65:W65"/>
    <mergeCell ref="A64:D66"/>
    <mergeCell ref="H64:H65"/>
    <mergeCell ref="A49:AB49"/>
    <mergeCell ref="L64:L65"/>
    <mergeCell ref="C63:D63"/>
    <mergeCell ref="AC65:AF66"/>
    <mergeCell ref="T64:T65"/>
    <mergeCell ref="X64:X65"/>
    <mergeCell ref="AB64:AB65"/>
    <mergeCell ref="U14:W14"/>
    <mergeCell ref="AB14:AB15"/>
    <mergeCell ref="M66:S66"/>
    <mergeCell ref="AG13:AG15"/>
    <mergeCell ref="AD13:AF14"/>
    <mergeCell ref="AC13:AC15"/>
    <mergeCell ref="A36:AB36"/>
    <mergeCell ref="A16:AB16"/>
    <mergeCell ref="A27:AB27"/>
    <mergeCell ref="C13:C15"/>
    <mergeCell ref="M13:T13"/>
    <mergeCell ref="U13:AB13"/>
    <mergeCell ref="Y14:AA14"/>
    <mergeCell ref="A13:A15"/>
    <mergeCell ref="P14:P15"/>
    <mergeCell ref="T14:T15"/>
    <mergeCell ref="U66:AA66"/>
    <mergeCell ref="X14:X15"/>
    <mergeCell ref="Q14:S14"/>
    <mergeCell ref="B13:B15"/>
    <mergeCell ref="D28:D35"/>
    <mergeCell ref="E14:G14"/>
    <mergeCell ref="H14:H15"/>
    <mergeCell ref="I14:K14"/>
    <mergeCell ref="L14:L15"/>
    <mergeCell ref="M14:O14"/>
  </mergeCells>
  <phoneticPr fontId="1" type="noConversion"/>
  <printOptions horizontalCentered="1"/>
  <pageMargins left="0.59055118110236227" right="0.59055118110236227" top="0.39370078740157483" bottom="0.39370078740157483" header="0.35433070866141736" footer="0.35433070866141736"/>
  <pageSetup paperSize="9"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35CC8ABE8714699A6E7A38D44E8A3" ma:contentTypeVersion="3" ma:contentTypeDescription="Create a new document." ma:contentTypeScope="" ma:versionID="7d9633e0ad7928e0ecda92935c8596c1">
  <xsd:schema xmlns:xsd="http://www.w3.org/2001/XMLSchema" xmlns:xs="http://www.w3.org/2001/XMLSchema" xmlns:p="http://schemas.microsoft.com/office/2006/metadata/properties" xmlns:ns2="6b33d809-1955-4517-9db6-599e61d1c9b2" targetNamespace="http://schemas.microsoft.com/office/2006/metadata/properties" ma:root="true" ma:fieldsID="5896c577876564053a93b6c68574e0de" ns2:_="">
    <xsd:import namespace="6b33d809-1955-4517-9db6-599e61d1c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3d809-1955-4517-9db6-599e61d1c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0998CA-0C63-4F8E-93C5-0E45A9A30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33d809-1955-4517-9db6-599e61d1c9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417F7A-9EA8-47AD-976C-E26DD17D68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950A44-71DB-428C-891B-0A42AEB689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JA_naucz ST</vt:lpstr>
      <vt:lpstr>JA _tr ST</vt:lpstr>
      <vt:lpstr>'JA _tr ST'!Obszar_wydruku</vt:lpstr>
      <vt:lpstr>'JA_naucz ST'!Obszar_wydruku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Bogna Ferensztajn</dc:creator>
  <cp:keywords/>
  <dc:description/>
  <cp:lastModifiedBy>Monika Anna Kopeć</cp:lastModifiedBy>
  <cp:revision/>
  <cp:lastPrinted>2023-10-04T12:17:59Z</cp:lastPrinted>
  <dcterms:created xsi:type="dcterms:W3CDTF">2007-09-02T18:22:54Z</dcterms:created>
  <dcterms:modified xsi:type="dcterms:W3CDTF">2023-10-04T12:18:05Z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0x01010092235CC8ABE8714699A6E7A38D44E8A3</vt:lpwstr>
  </property>
</Properties>
</file>