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5"/>
  <workbookPr/>
  <mc:AlternateContent xmlns:mc="http://schemas.openxmlformats.org/markup-compatibility/2006">
    <mc:Choice Requires="x15">
      <x15ac:absPath xmlns:x15ac="http://schemas.microsoft.com/office/spreadsheetml/2010/11/ac" url="E:\150-24 US program studiów Lingwistyka stosowana\"/>
    </mc:Choice>
  </mc:AlternateContent>
  <xr:revisionPtr revIDLastSave="0" documentId="13_ncr:1_{26B18842-866A-46B9-9D67-E714E652F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S Lektor NS" sheetId="7" r:id="rId1"/>
    <sheet name="LS Tłumacz NS" sheetId="6" r:id="rId2"/>
  </sheets>
  <definedNames>
    <definedName name="_xlnm.Print_Area" localSheetId="0">'LS Lektor NS'!$A$1:$AF$72</definedName>
    <definedName name="_xlnm.Print_Area" localSheetId="1">'LS Tłumacz NS'!$A$1:$AF$68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49" i="6" l="1"/>
  <c r="AE49" i="6"/>
  <c r="AD49" i="6"/>
  <c r="AC49" i="6"/>
  <c r="AB49" i="6" l="1"/>
  <c r="AC18" i="6"/>
  <c r="AD18" i="6"/>
  <c r="AE18" i="6"/>
  <c r="AF18" i="6"/>
  <c r="AC19" i="6"/>
  <c r="AD19" i="6"/>
  <c r="AE19" i="6"/>
  <c r="AF19" i="6"/>
  <c r="AC20" i="6"/>
  <c r="AD20" i="6"/>
  <c r="AE20" i="6"/>
  <c r="AF20" i="6"/>
  <c r="AC21" i="6"/>
  <c r="AD21" i="6"/>
  <c r="AE21" i="6"/>
  <c r="AF21" i="6"/>
  <c r="AC22" i="6"/>
  <c r="AD22" i="6"/>
  <c r="AE22" i="6"/>
  <c r="AF22" i="6"/>
  <c r="AC25" i="6"/>
  <c r="AD25" i="6"/>
  <c r="AE25" i="6"/>
  <c r="AF25" i="6"/>
  <c r="AC26" i="6"/>
  <c r="AD26" i="6"/>
  <c r="AE26" i="6"/>
  <c r="AF26" i="6"/>
  <c r="AC27" i="6"/>
  <c r="AD27" i="6"/>
  <c r="AE27" i="6"/>
  <c r="AF27" i="6"/>
  <c r="AC28" i="6"/>
  <c r="AD28" i="6"/>
  <c r="AE28" i="6"/>
  <c r="AF28" i="6"/>
  <c r="AC31" i="6"/>
  <c r="AD31" i="6"/>
  <c r="AE31" i="6"/>
  <c r="AF31" i="6"/>
  <c r="AC32" i="6"/>
  <c r="AD32" i="6"/>
  <c r="AE32" i="6"/>
  <c r="AF32" i="6"/>
  <c r="AC33" i="6"/>
  <c r="AD33" i="6"/>
  <c r="AE33" i="6"/>
  <c r="AF33" i="6"/>
  <c r="AC34" i="6"/>
  <c r="AD34" i="6"/>
  <c r="AE34" i="6"/>
  <c r="AF34" i="6"/>
  <c r="AC37" i="6"/>
  <c r="AD37" i="6"/>
  <c r="AE37" i="6"/>
  <c r="AF37" i="6"/>
  <c r="AC38" i="6"/>
  <c r="AD38" i="6"/>
  <c r="AE38" i="6"/>
  <c r="AF38" i="6"/>
  <c r="AC39" i="6"/>
  <c r="AD39" i="6"/>
  <c r="AE39" i="6"/>
  <c r="AF39" i="6"/>
  <c r="AC42" i="6"/>
  <c r="AD42" i="6"/>
  <c r="AE42" i="6"/>
  <c r="AF42" i="6"/>
  <c r="AC43" i="6"/>
  <c r="AD43" i="6"/>
  <c r="AE43" i="6"/>
  <c r="AF43" i="6"/>
  <c r="AC44" i="6"/>
  <c r="AD44" i="6"/>
  <c r="AE44" i="6"/>
  <c r="AF44" i="6"/>
  <c r="AC45" i="6"/>
  <c r="AD45" i="6"/>
  <c r="AE45" i="6"/>
  <c r="AF45" i="6"/>
  <c r="AC51" i="6"/>
  <c r="AD51" i="6"/>
  <c r="AE51" i="6"/>
  <c r="AF51" i="6"/>
  <c r="AC52" i="6"/>
  <c r="AD52" i="6"/>
  <c r="AE52" i="6"/>
  <c r="AF52" i="6"/>
  <c r="AC53" i="6"/>
  <c r="AD53" i="6"/>
  <c r="AE53" i="6"/>
  <c r="AF53" i="6"/>
  <c r="AC57" i="6"/>
  <c r="AD57" i="6"/>
  <c r="AE57" i="6"/>
  <c r="AF57" i="6"/>
  <c r="AC58" i="6"/>
  <c r="AD58" i="6"/>
  <c r="AE58" i="6"/>
  <c r="AF58" i="6"/>
  <c r="AC59" i="6"/>
  <c r="AD59" i="6"/>
  <c r="AE59" i="6"/>
  <c r="AB59" i="6" s="1"/>
  <c r="AF59" i="6"/>
  <c r="AC54" i="6"/>
  <c r="AD54" i="6"/>
  <c r="AE54" i="6"/>
  <c r="AF54" i="6"/>
  <c r="AC55" i="6"/>
  <c r="AD55" i="6"/>
  <c r="AE55" i="6"/>
  <c r="AF55" i="6"/>
  <c r="AC60" i="6"/>
  <c r="AD60" i="6"/>
  <c r="AE60" i="6"/>
  <c r="AF60" i="6"/>
  <c r="AC61" i="6"/>
  <c r="AD61" i="6"/>
  <c r="AE61" i="6"/>
  <c r="AF61" i="6"/>
  <c r="AC62" i="6"/>
  <c r="AD62" i="6"/>
  <c r="AE62" i="6"/>
  <c r="AF62" i="6"/>
  <c r="AC63" i="6"/>
  <c r="AD63" i="6"/>
  <c r="AE63" i="6"/>
  <c r="AF63" i="6"/>
  <c r="AC56" i="6"/>
  <c r="AD56" i="6"/>
  <c r="AE56" i="6"/>
  <c r="AF56" i="6"/>
  <c r="AC47" i="6"/>
  <c r="AD47" i="6"/>
  <c r="AE47" i="6"/>
  <c r="AF47" i="6"/>
  <c r="AC48" i="6"/>
  <c r="AD48" i="6"/>
  <c r="AE48" i="6"/>
  <c r="AF48" i="6"/>
  <c r="AC50" i="6"/>
  <c r="AD50" i="6"/>
  <c r="AE50" i="6"/>
  <c r="AF50" i="6"/>
  <c r="X66" i="6"/>
  <c r="T66" i="6"/>
  <c r="P66" i="6"/>
  <c r="L66" i="6"/>
  <c r="AD66" i="7"/>
  <c r="AB66" i="7" s="1"/>
  <c r="AD58" i="7"/>
  <c r="AD70" i="7"/>
  <c r="AC70" i="7"/>
  <c r="AB47" i="7"/>
  <c r="X71" i="7"/>
  <c r="X70" i="7"/>
  <c r="T71" i="7"/>
  <c r="T70" i="7"/>
  <c r="P71" i="7"/>
  <c r="P70" i="7"/>
  <c r="L71" i="7"/>
  <c r="L70" i="7"/>
  <c r="AB58" i="7"/>
  <c r="AB59" i="7"/>
  <c r="AB60" i="7"/>
  <c r="AB61" i="7"/>
  <c r="AB62" i="7"/>
  <c r="AB63" i="7"/>
  <c r="AB64" i="7"/>
  <c r="AB65" i="7"/>
  <c r="AB67" i="7"/>
  <c r="AB42" i="7"/>
  <c r="AB43" i="7"/>
  <c r="AB44" i="7"/>
  <c r="AB47" i="6" l="1"/>
  <c r="AB55" i="6"/>
  <c r="AB58" i="6"/>
  <c r="AB56" i="6"/>
  <c r="AB61" i="6"/>
  <c r="AB33" i="6"/>
  <c r="AB60" i="6"/>
  <c r="AB53" i="6"/>
  <c r="AB45" i="6"/>
  <c r="AB37" i="6"/>
  <c r="AB32" i="6"/>
  <c r="AB27" i="6"/>
  <c r="AB22" i="6"/>
  <c r="AB19" i="6"/>
  <c r="AB48" i="6"/>
  <c r="AB50" i="6"/>
  <c r="AB54" i="6"/>
  <c r="AB28" i="6"/>
  <c r="AB51" i="6"/>
  <c r="AB38" i="6"/>
  <c r="AB20" i="6"/>
  <c r="AB62" i="6"/>
  <c r="AB57" i="6"/>
  <c r="AB43" i="6"/>
  <c r="AB25" i="6"/>
  <c r="AB63" i="6"/>
  <c r="AB42" i="6"/>
  <c r="AB52" i="6"/>
  <c r="AB44" i="6"/>
  <c r="AB39" i="6"/>
  <c r="AB34" i="6"/>
  <c r="AB31" i="6"/>
  <c r="AB26" i="6"/>
  <c r="AB21" i="6"/>
  <c r="AB18" i="6"/>
  <c r="AF49" i="7"/>
  <c r="AE49" i="7"/>
  <c r="AD49" i="7"/>
  <c r="AC49" i="7"/>
  <c r="AA66" i="6"/>
  <c r="Z66" i="6"/>
  <c r="Y66" i="6"/>
  <c r="X67" i="6" s="1"/>
  <c r="W66" i="6"/>
  <c r="V66" i="6"/>
  <c r="U66" i="6"/>
  <c r="S66" i="6"/>
  <c r="R66" i="6"/>
  <c r="Q66" i="6"/>
  <c r="P67" i="6" s="1"/>
  <c r="O66" i="6"/>
  <c r="N66" i="6"/>
  <c r="M66" i="6"/>
  <c r="L67" i="6" s="1"/>
  <c r="K66" i="6"/>
  <c r="J66" i="6"/>
  <c r="I66" i="6"/>
  <c r="H66" i="6"/>
  <c r="H67" i="6" s="1"/>
  <c r="G66" i="6"/>
  <c r="F66" i="6"/>
  <c r="E66" i="6"/>
  <c r="D66" i="6"/>
  <c r="AF65" i="6"/>
  <c r="AF64" i="6" s="1"/>
  <c r="AE65" i="6"/>
  <c r="AE64" i="6" s="1"/>
  <c r="AD65" i="6"/>
  <c r="AD64" i="6" s="1"/>
  <c r="AC65" i="6"/>
  <c r="AF41" i="6"/>
  <c r="AE41" i="6"/>
  <c r="AD41" i="6"/>
  <c r="AC41" i="6"/>
  <c r="AF36" i="6"/>
  <c r="AE36" i="6"/>
  <c r="AD36" i="6"/>
  <c r="AC36" i="6"/>
  <c r="AF30" i="6"/>
  <c r="AE30" i="6"/>
  <c r="AD30" i="6"/>
  <c r="AC30" i="6"/>
  <c r="AF24" i="6"/>
  <c r="AE24" i="6"/>
  <c r="AD24" i="6"/>
  <c r="AC24" i="6"/>
  <c r="AF17" i="6"/>
  <c r="AE17" i="6"/>
  <c r="AD17" i="6"/>
  <c r="AC17" i="6"/>
  <c r="AC59" i="7"/>
  <c r="AD59" i="7"/>
  <c r="AE59" i="7"/>
  <c r="AF59" i="7"/>
  <c r="AC50" i="7"/>
  <c r="AD50" i="7"/>
  <c r="AE50" i="7"/>
  <c r="AF50" i="7"/>
  <c r="AC55" i="7"/>
  <c r="AD55" i="7"/>
  <c r="AE55" i="7"/>
  <c r="AF55" i="7"/>
  <c r="AC60" i="7"/>
  <c r="AD60" i="7"/>
  <c r="AE60" i="7"/>
  <c r="AF60" i="7"/>
  <c r="AC56" i="7"/>
  <c r="AD56" i="7"/>
  <c r="AE56" i="7"/>
  <c r="AF56" i="7"/>
  <c r="AC61" i="7"/>
  <c r="AD61" i="7"/>
  <c r="AE61" i="7"/>
  <c r="AF61" i="7"/>
  <c r="AC62" i="7"/>
  <c r="AD62" i="7"/>
  <c r="AE62" i="7"/>
  <c r="AF62" i="7"/>
  <c r="AC51" i="7"/>
  <c r="AD51" i="7"/>
  <c r="AE51" i="7"/>
  <c r="AF51" i="7"/>
  <c r="AC63" i="7"/>
  <c r="AD63" i="7"/>
  <c r="AE63" i="7"/>
  <c r="AF63" i="7"/>
  <c r="AC52" i="7"/>
  <c r="AD52" i="7"/>
  <c r="AE52" i="7"/>
  <c r="AF52" i="7"/>
  <c r="AC64" i="7"/>
  <c r="AD64" i="7"/>
  <c r="AE64" i="7"/>
  <c r="AF64" i="7"/>
  <c r="AC47" i="7"/>
  <c r="AD47" i="7"/>
  <c r="AE47" i="7"/>
  <c r="AF47" i="7"/>
  <c r="AC48" i="7"/>
  <c r="AD48" i="7"/>
  <c r="AE48" i="7"/>
  <c r="AF48" i="7"/>
  <c r="AC53" i="7"/>
  <c r="AD53" i="7"/>
  <c r="AE53" i="7"/>
  <c r="AF53" i="7"/>
  <c r="AC54" i="7"/>
  <c r="AD54" i="7"/>
  <c r="AE54" i="7"/>
  <c r="AF54" i="7"/>
  <c r="AC57" i="7"/>
  <c r="AD57" i="7"/>
  <c r="AE57" i="7"/>
  <c r="AF57" i="7"/>
  <c r="AC65" i="7"/>
  <c r="AD65" i="7"/>
  <c r="AE65" i="7"/>
  <c r="AF65" i="7"/>
  <c r="AC67" i="7"/>
  <c r="AD67" i="7"/>
  <c r="AE67" i="7"/>
  <c r="AF67" i="7"/>
  <c r="G70" i="7"/>
  <c r="H70" i="7"/>
  <c r="I70" i="7"/>
  <c r="J70" i="7"/>
  <c r="K70" i="7"/>
  <c r="M70" i="7"/>
  <c r="N70" i="7"/>
  <c r="O70" i="7"/>
  <c r="Q70" i="7"/>
  <c r="R70" i="7"/>
  <c r="S70" i="7"/>
  <c r="U70" i="7"/>
  <c r="V70" i="7"/>
  <c r="W70" i="7"/>
  <c r="Y70" i="7"/>
  <c r="Z70" i="7"/>
  <c r="AA70" i="7"/>
  <c r="E70" i="7"/>
  <c r="F70" i="7"/>
  <c r="D70" i="7"/>
  <c r="AC36" i="7"/>
  <c r="AD36" i="7"/>
  <c r="AE36" i="7"/>
  <c r="AF36" i="7"/>
  <c r="AC38" i="7"/>
  <c r="AD38" i="7"/>
  <c r="AE38" i="7"/>
  <c r="AF38" i="7"/>
  <c r="AC37" i="7"/>
  <c r="AD37" i="7"/>
  <c r="AE37" i="7"/>
  <c r="AF37" i="7"/>
  <c r="AC39" i="7"/>
  <c r="AD39" i="7"/>
  <c r="AE39" i="7"/>
  <c r="AF39" i="7"/>
  <c r="AC31" i="7"/>
  <c r="AD31" i="7"/>
  <c r="AE31" i="7"/>
  <c r="AF31" i="7"/>
  <c r="AC33" i="7"/>
  <c r="AD33" i="7"/>
  <c r="AE33" i="7"/>
  <c r="AF33" i="7"/>
  <c r="AC32" i="7"/>
  <c r="AD32" i="7"/>
  <c r="AE32" i="7"/>
  <c r="AF32" i="7"/>
  <c r="AC34" i="7"/>
  <c r="AD34" i="7"/>
  <c r="AE34" i="7"/>
  <c r="AF34" i="7"/>
  <c r="AC26" i="7"/>
  <c r="AD26" i="7"/>
  <c r="AE26" i="7"/>
  <c r="AF26" i="7"/>
  <c r="AC27" i="7"/>
  <c r="AD27" i="7"/>
  <c r="AE27" i="7"/>
  <c r="AF27" i="7"/>
  <c r="AC28" i="7"/>
  <c r="AD28" i="7"/>
  <c r="AE28" i="7"/>
  <c r="AF28" i="7"/>
  <c r="AC18" i="7"/>
  <c r="AD18" i="7"/>
  <c r="AE18" i="7"/>
  <c r="AF18" i="7"/>
  <c r="AC20" i="7"/>
  <c r="AD20" i="7"/>
  <c r="AE20" i="7"/>
  <c r="AF20" i="7"/>
  <c r="AC19" i="7"/>
  <c r="AD19" i="7"/>
  <c r="AE19" i="7"/>
  <c r="AF19" i="7"/>
  <c r="AC21" i="7"/>
  <c r="AD21" i="7"/>
  <c r="AE21" i="7"/>
  <c r="AF21" i="7"/>
  <c r="AC22" i="7"/>
  <c r="AD22" i="7"/>
  <c r="AE22" i="7"/>
  <c r="AF22" i="7"/>
  <c r="AC68" i="7"/>
  <c r="AD69" i="7"/>
  <c r="AE69" i="7"/>
  <c r="AF69" i="7"/>
  <c r="AC17" i="7"/>
  <c r="AD17" i="7"/>
  <c r="AE17" i="7"/>
  <c r="AF17" i="7"/>
  <c r="AC24" i="7"/>
  <c r="AD24" i="7"/>
  <c r="AE24" i="7"/>
  <c r="AF24" i="7"/>
  <c r="AC25" i="7"/>
  <c r="AD25" i="7"/>
  <c r="AE25" i="7"/>
  <c r="AF25" i="7"/>
  <c r="AC30" i="7"/>
  <c r="AD30" i="7"/>
  <c r="AE30" i="7"/>
  <c r="AF30" i="7"/>
  <c r="AC41" i="7"/>
  <c r="AD41" i="7"/>
  <c r="AE41" i="7"/>
  <c r="AF41" i="7"/>
  <c r="AC44" i="7"/>
  <c r="AD44" i="7"/>
  <c r="AE44" i="7"/>
  <c r="AF44" i="7"/>
  <c r="AC45" i="7"/>
  <c r="AD45" i="7"/>
  <c r="AE45" i="7"/>
  <c r="AF45" i="7"/>
  <c r="T67" i="6" l="1"/>
  <c r="AB36" i="6"/>
  <c r="AB35" i="6" s="1"/>
  <c r="AA67" i="6"/>
  <c r="AB30" i="6"/>
  <c r="AB24" i="6"/>
  <c r="AD46" i="6"/>
  <c r="AF46" i="6"/>
  <c r="AE29" i="6"/>
  <c r="AC23" i="6"/>
  <c r="AD29" i="6"/>
  <c r="S67" i="6"/>
  <c r="AE46" i="6"/>
  <c r="AD23" i="6"/>
  <c r="D67" i="6"/>
  <c r="D68" i="6" s="1"/>
  <c r="L68" i="6"/>
  <c r="AF35" i="6"/>
  <c r="AB49" i="7"/>
  <c r="AC35" i="6"/>
  <c r="AB17" i="6"/>
  <c r="AD40" i="6"/>
  <c r="AF16" i="6"/>
  <c r="AF29" i="6"/>
  <c r="AD35" i="6"/>
  <c r="K67" i="6"/>
  <c r="AE16" i="6"/>
  <c r="AE40" i="6"/>
  <c r="AE23" i="6"/>
  <c r="AC40" i="6"/>
  <c r="AC16" i="6"/>
  <c r="AF23" i="6"/>
  <c r="AC29" i="6"/>
  <c r="AD66" i="6"/>
  <c r="AF40" i="6"/>
  <c r="AE35" i="6"/>
  <c r="AE66" i="6"/>
  <c r="AC66" i="6"/>
  <c r="AD16" i="6"/>
  <c r="AB41" i="6"/>
  <c r="AB40" i="6" s="1"/>
  <c r="AC46" i="6"/>
  <c r="AB48" i="7"/>
  <c r="AB52" i="7"/>
  <c r="AB51" i="7"/>
  <c r="AB55" i="7"/>
  <c r="AE46" i="7"/>
  <c r="AB57" i="7"/>
  <c r="AB54" i="7"/>
  <c r="AB53" i="7"/>
  <c r="AB56" i="7"/>
  <c r="AC46" i="7"/>
  <c r="AF46" i="7"/>
  <c r="AD46" i="7"/>
  <c r="AB50" i="7"/>
  <c r="AB32" i="7"/>
  <c r="AB20" i="7"/>
  <c r="AB18" i="7"/>
  <c r="AB37" i="7"/>
  <c r="AB38" i="7"/>
  <c r="AB36" i="7"/>
  <c r="AB24" i="7"/>
  <c r="AB19" i="7"/>
  <c r="AB39" i="7"/>
  <c r="AE70" i="7"/>
  <c r="AB28" i="7"/>
  <c r="AB27" i="7"/>
  <c r="AB26" i="7"/>
  <c r="AB34" i="7"/>
  <c r="AB22" i="7"/>
  <c r="AB21" i="7"/>
  <c r="AB33" i="7"/>
  <c r="AB31" i="7"/>
  <c r="D71" i="7"/>
  <c r="H71" i="7"/>
  <c r="S71" i="7"/>
  <c r="AA71" i="7"/>
  <c r="K71" i="7"/>
  <c r="AB17" i="7"/>
  <c r="AC23" i="7"/>
  <c r="AF68" i="7"/>
  <c r="AB45" i="7"/>
  <c r="AC35" i="7"/>
  <c r="AF35" i="7"/>
  <c r="AB30" i="7"/>
  <c r="AD35" i="7"/>
  <c r="AD68" i="7"/>
  <c r="AE40" i="7"/>
  <c r="AC29" i="7"/>
  <c r="AE35" i="7"/>
  <c r="AE23" i="7"/>
  <c r="AC16" i="7"/>
  <c r="AF40" i="7"/>
  <c r="AC40" i="7"/>
  <c r="AE29" i="7"/>
  <c r="AD23" i="7"/>
  <c r="AE16" i="7"/>
  <c r="AF16" i="7"/>
  <c r="AD40" i="7"/>
  <c r="AF29" i="7"/>
  <c r="AE68" i="7"/>
  <c r="AD29" i="7"/>
  <c r="AF23" i="7"/>
  <c r="AD16" i="7"/>
  <c r="AB25" i="7"/>
  <c r="AB41" i="7"/>
  <c r="T68" i="6" l="1"/>
  <c r="AB67" i="6" s="1"/>
  <c r="AB23" i="6"/>
  <c r="AB29" i="6"/>
  <c r="AF66" i="6"/>
  <c r="AB16" i="6"/>
  <c r="AB46" i="6"/>
  <c r="AF67" i="6"/>
  <c r="AF70" i="7"/>
  <c r="AB46" i="7"/>
  <c r="L72" i="7"/>
  <c r="D72" i="7"/>
  <c r="T72" i="7"/>
  <c r="AF71" i="7"/>
  <c r="AB29" i="7"/>
  <c r="AB23" i="7"/>
  <c r="AB40" i="7"/>
  <c r="AB16" i="7"/>
  <c r="AB35" i="7"/>
  <c r="AB66" i="6" l="1"/>
  <c r="AB70" i="7"/>
  <c r="AB71" i="7"/>
</calcChain>
</file>

<file path=xl/sharedStrings.xml><?xml version="1.0" encoding="utf-8"?>
<sst xmlns="http://schemas.openxmlformats.org/spreadsheetml/2006/main" count="292" uniqueCount="124">
  <si>
    <t>Załącznik nr 2</t>
  </si>
  <si>
    <r>
      <t xml:space="preserve">do </t>
    </r>
    <r>
      <rPr>
        <i/>
        <sz val="10"/>
        <rFont val="Calibri"/>
        <family val="2"/>
        <charset val="238"/>
      </rPr>
      <t>Programu studiów na kierunku lingwistyka stosowana - studia pierwszego stopnia o profilu praktycznym,</t>
    </r>
    <r>
      <rPr>
        <sz val="10"/>
        <rFont val="Calibri"/>
        <family val="2"/>
        <charset val="238"/>
      </rPr>
      <t xml:space="preserve"> </t>
    </r>
  </si>
  <si>
    <t>stanowiącego załącznik do Uchwały nr 150/000/2024 Senatu AJP</t>
  </si>
  <si>
    <t>z dnia 17 grudnia 2024 r.</t>
  </si>
  <si>
    <t>obowiązuje I rok od r.a. 2025/2026</t>
  </si>
  <si>
    <t xml:space="preserve">PLAN  STUDIÓW  NIESTACJONARNYCH  I stopnia      </t>
  </si>
  <si>
    <t>PROFIL: PRAKTYCZNY</t>
  </si>
  <si>
    <t>KIERUNEK: Lingwistyka stosowana</t>
  </si>
  <si>
    <t>w zakresie: Lingwistyka stosowana Język I (wiodący) z językiem II (od podstaw)</t>
  </si>
  <si>
    <t>specjalizacja: LEKTOR</t>
  </si>
  <si>
    <t>LP.</t>
  </si>
  <si>
    <t>Nazwa przedmiotu</t>
  </si>
  <si>
    <t>Forma zaliczenia zajęć</t>
  </si>
  <si>
    <t>ROK I</t>
  </si>
  <si>
    <t>ROK II</t>
  </si>
  <si>
    <t>ROK III</t>
  </si>
  <si>
    <t>Ogółem</t>
  </si>
  <si>
    <t>w tym:</t>
  </si>
  <si>
    <t>ECTS</t>
  </si>
  <si>
    <t>I sem.</t>
  </si>
  <si>
    <t>II sem.</t>
  </si>
  <si>
    <t>III sem.</t>
  </si>
  <si>
    <t>IV sem.</t>
  </si>
  <si>
    <t>V sem.</t>
  </si>
  <si>
    <t>VI sem.</t>
  </si>
  <si>
    <t>w.</t>
  </si>
  <si>
    <t>ćw.</t>
  </si>
  <si>
    <t>lab./p.</t>
  </si>
  <si>
    <r>
      <t>Moduł 1. P</t>
    </r>
    <r>
      <rPr>
        <b/>
        <i/>
        <sz val="8"/>
        <color rgb="FF000000"/>
        <rFont val="Arial"/>
        <family val="2"/>
        <charset val="238"/>
      </rPr>
      <t>rzedmioty interdyscyplinarne</t>
    </r>
  </si>
  <si>
    <t>Komunikacja społeczna</t>
  </si>
  <si>
    <t>Zo I</t>
  </si>
  <si>
    <t>Bezpieczeństwo i higiena pracy</t>
  </si>
  <si>
    <t>Z I</t>
  </si>
  <si>
    <t>Ochrona własności intelektualnej</t>
  </si>
  <si>
    <t>Lektorat języka obcego</t>
  </si>
  <si>
    <t>E III</t>
  </si>
  <si>
    <t>Wykład ogólnowydziałowy 1</t>
  </si>
  <si>
    <t>Zo III</t>
  </si>
  <si>
    <t>Wykład ogólnowydziałowy 2</t>
  </si>
  <si>
    <r>
      <t>Moduł 2. K</t>
    </r>
    <r>
      <rPr>
        <b/>
        <i/>
        <sz val="8"/>
        <color rgb="FF000000"/>
        <rFont val="Arial"/>
        <family val="2"/>
        <charset val="238"/>
      </rPr>
      <t>ompetencje komunikacyne</t>
    </r>
  </si>
  <si>
    <t>Praktyczne ćwiczenia receptywno-dyskursywne język I</t>
  </si>
  <si>
    <t>E II, IV, VI</t>
  </si>
  <si>
    <t>Praktyczna gramatyka w komunikacji język I</t>
  </si>
  <si>
    <t>Praktyczna fonetyka w komunikacji język I</t>
  </si>
  <si>
    <t>Praktyczne ćwiczenia receptywno-dyskursywne język II</t>
  </si>
  <si>
    <t>Praktyczna gramatyka w komunikacji język II</t>
  </si>
  <si>
    <r>
      <t xml:space="preserve">Moduł 3. </t>
    </r>
    <r>
      <rPr>
        <b/>
        <i/>
        <sz val="8"/>
        <color rgb="FF000000"/>
        <rFont val="Arial"/>
        <family val="2"/>
        <charset val="238"/>
      </rPr>
      <t>Wiedza o języku i komunikacji</t>
    </r>
  </si>
  <si>
    <t>Wstęp do językoznawstwa</t>
  </si>
  <si>
    <t>Gramatyka opisowa języka I</t>
  </si>
  <si>
    <t>E II</t>
  </si>
  <si>
    <t>Gramatyka kontrastywna język I</t>
  </si>
  <si>
    <t>Gramatyka opisowa języka II</t>
  </si>
  <si>
    <t>E IV</t>
  </si>
  <si>
    <t>Gramatyka kontrastywna język II</t>
  </si>
  <si>
    <t>Zo IV</t>
  </si>
  <si>
    <r>
      <rPr>
        <b/>
        <sz val="8"/>
        <color rgb="FF000000"/>
        <rFont val="Arial"/>
        <family val="2"/>
        <charset val="238"/>
      </rPr>
      <t xml:space="preserve">Moduł 4. </t>
    </r>
    <r>
      <rPr>
        <b/>
        <i/>
        <sz val="8"/>
        <color rgb="FF000000"/>
        <rFont val="Arial"/>
        <family val="2"/>
        <charset val="238"/>
      </rPr>
      <t>Wiedza o literaturze, kulturze i historii</t>
    </r>
  </si>
  <si>
    <t xml:space="preserve">Wiedza o krajach I obszaru językowego </t>
  </si>
  <si>
    <t xml:space="preserve">Analiza wybranych dzieł  literatury I obszaru językowego </t>
  </si>
  <si>
    <t xml:space="preserve">Wiedza o krajach II obszaru językowego </t>
  </si>
  <si>
    <t>zo V</t>
  </si>
  <si>
    <t>Analiza wybranych dzieł literatury II obszaru językowego</t>
  </si>
  <si>
    <t>zo VI</t>
  </si>
  <si>
    <r>
      <t xml:space="preserve">Moduł 5. </t>
    </r>
    <r>
      <rPr>
        <b/>
        <i/>
        <sz val="8"/>
        <color rgb="FF000000"/>
        <rFont val="Arial"/>
        <family val="2"/>
        <charset val="238"/>
      </rPr>
      <t>Dyplomowanie</t>
    </r>
  </si>
  <si>
    <t>Seminarium dyplomowe</t>
  </si>
  <si>
    <t>Projekt dyplomowy</t>
  </si>
  <si>
    <t>Wykład monograficzny</t>
  </si>
  <si>
    <t>Zo V</t>
  </si>
  <si>
    <t>Praca dyplomowa</t>
  </si>
  <si>
    <t>Zo VI</t>
  </si>
  <si>
    <t>Egzamin dyplomowy</t>
  </si>
  <si>
    <t>E VI</t>
  </si>
  <si>
    <r>
      <t xml:space="preserve">Moduł 6 (obieralny): </t>
    </r>
    <r>
      <rPr>
        <b/>
        <i/>
        <sz val="8"/>
        <color rgb="FF000000"/>
        <rFont val="Arial"/>
        <family val="2"/>
        <charset val="238"/>
      </rPr>
      <t>Przygotowanie w zakresie dydaktycznym</t>
    </r>
  </si>
  <si>
    <t>Technologie informacyjne w pracy lektora i tłumacza</t>
  </si>
  <si>
    <t>Stylistyka języka polskiego  dla lektorów i tłumaczy</t>
  </si>
  <si>
    <t>Teoretyczne podstawy uczenia się</t>
  </si>
  <si>
    <t>Podstawy dydaktyki</t>
  </si>
  <si>
    <t>Materiały dydaktyczne w nauce języka I</t>
  </si>
  <si>
    <t>Fonetyka praktyczna języka I w pracy lektora</t>
  </si>
  <si>
    <t>Teksty autentyczne w nauczaniu języków obcych język I</t>
  </si>
  <si>
    <t>Komponenty literackie i muzyczne w nauczaniu języka I</t>
  </si>
  <si>
    <t>Dydaktyka języka I</t>
  </si>
  <si>
    <t>Projekt edukacyjny język I</t>
  </si>
  <si>
    <t>Komponenty kulturowe w procesie nauczania języka I</t>
  </si>
  <si>
    <t>Gramatyka w nauczaniu języka I</t>
  </si>
  <si>
    <t>Wiedza o akwizycji i nauce języków obcych</t>
  </si>
  <si>
    <t>Dydaktyka języka II</t>
  </si>
  <si>
    <t>Projekt edukacyjny język II</t>
  </si>
  <si>
    <t>Warsztat lektora</t>
  </si>
  <si>
    <t>Materiały dydaktyczne w nauce języka II</t>
  </si>
  <si>
    <t>Fonetyka praktyczna języka II w pracy lektora</t>
  </si>
  <si>
    <t>Gramatyka w nauczaniu języka II</t>
  </si>
  <si>
    <t>Środki masowego przekazu w nauczaniu języka I</t>
  </si>
  <si>
    <t>Środki masowego przekazu w nauczaniu języka II</t>
  </si>
  <si>
    <r>
      <rPr>
        <b/>
        <sz val="8"/>
        <color rgb="FF000000"/>
        <rFont val="Arial"/>
        <family val="2"/>
        <charset val="238"/>
      </rPr>
      <t xml:space="preserve">Moduł 7. </t>
    </r>
    <r>
      <rPr>
        <b/>
        <i/>
        <sz val="8"/>
        <color rgb="FF000000"/>
        <rFont val="Arial"/>
        <family val="2"/>
        <charset val="238"/>
      </rPr>
      <t xml:space="preserve">Praktyka </t>
    </r>
  </si>
  <si>
    <t>Praktyka  (330+330+150+150)</t>
  </si>
  <si>
    <t>RAZEM</t>
  </si>
  <si>
    <t>w zakresie: Lingwistyka stosowana język I (wiodący) z językiem II (od podstaw)</t>
  </si>
  <si>
    <t>specjalizacja: TŁUMACZ</t>
  </si>
  <si>
    <t>zo II</t>
  </si>
  <si>
    <t xml:space="preserve">Analiza wybranych dzieł literatury I obszaru językowego </t>
  </si>
  <si>
    <t>Zoo VII</t>
  </si>
  <si>
    <r>
      <t xml:space="preserve">Moduł 6 (obieralny): </t>
    </r>
    <r>
      <rPr>
        <b/>
        <i/>
        <sz val="8"/>
        <rFont val="Arial"/>
        <family val="2"/>
        <charset val="238"/>
      </rPr>
      <t>Kształcenie translatorskie</t>
    </r>
  </si>
  <si>
    <t>Stylistyka języka polskiego dla lektorów i tłumaczy</t>
  </si>
  <si>
    <t>Warsztat tłumacza i techniki tłumaczeniowe</t>
  </si>
  <si>
    <t>Podstawy translatoryki</t>
  </si>
  <si>
    <t>Dwustronne tłumaczenia I język (artykuły prasowe)</t>
  </si>
  <si>
    <t>zo IV</t>
  </si>
  <si>
    <t xml:space="preserve">Dwustronne tłumaczenia I język (teksty użytkowe) </t>
  </si>
  <si>
    <t>Dwustronne tłumaczenia I język (teksty biznesowe)</t>
  </si>
  <si>
    <t xml:space="preserve"> zo IV</t>
  </si>
  <si>
    <t>Dwustronne tłumaczenia II język (artykuły prasowe)</t>
  </si>
  <si>
    <t>Zo  IV</t>
  </si>
  <si>
    <t xml:space="preserve">Dwustronne tłumaczenia II język (teksty użytkowe) </t>
  </si>
  <si>
    <t>Zo  V</t>
  </si>
  <si>
    <t>Projekt translatorski język I</t>
  </si>
  <si>
    <t xml:space="preserve">Dwustronne tłumaczenia ustne I język </t>
  </si>
  <si>
    <t>zoVI</t>
  </si>
  <si>
    <t>Tłumaczenia literackie I język</t>
  </si>
  <si>
    <t>Tłumaczenie tekstów specjalistycznych I język</t>
  </si>
  <si>
    <t>Dwustronne tłumaczenia II język (teksty biznesowe)</t>
  </si>
  <si>
    <t xml:space="preserve">Dwustronne tłumaczenia ustne II język </t>
  </si>
  <si>
    <t>Tłumaczenia literackie II język</t>
  </si>
  <si>
    <t>Tłumaczenie tekstów specjalistycznych II język</t>
  </si>
  <si>
    <t>Praktyka (240+240+240+240)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</si>
</sst>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10"/>
      <name val="Arial CE"/>
      <charset val="238"/>
    </font>
    <font>
      <b/>
      <sz val="10"/>
      <name val="Cambria"/>
      <family val="1"/>
      <charset val="238"/>
    </font>
    <font>
      <b/>
      <u/>
      <sz val="10"/>
      <name val="Arial CE"/>
      <charset val="238"/>
    </font>
    <font>
      <sz val="9"/>
      <name val="Arial CE"/>
      <charset val="238"/>
    </font>
    <font>
      <sz val="9"/>
      <color indexed="10"/>
      <name val="Arial CE"/>
      <charset val="238"/>
    </font>
    <font>
      <b/>
      <i/>
      <sz val="9"/>
      <color indexed="10"/>
      <name val="Arial CE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b/>
      <u/>
      <sz val="6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9"/>
      <color indexed="10"/>
      <name val="Arial"/>
      <family val="2"/>
      <charset val="238"/>
    </font>
    <font>
      <sz val="7.5"/>
      <name val="Arial"/>
      <family val="2"/>
      <charset val="238"/>
    </font>
    <font>
      <i/>
      <sz val="8"/>
      <color indexed="1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sz val="7"/>
      <color indexed="10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theme="9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11"/>
      <color rgb="FF00B050"/>
      <name val="Calibri"/>
      <family val="2"/>
      <charset val="238"/>
    </font>
    <font>
      <b/>
      <sz val="7.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i/>
      <strike/>
      <sz val="8"/>
      <color rgb="FF000000"/>
      <name val="Arial"/>
      <family val="2"/>
      <charset val="238"/>
    </font>
    <font>
      <strike/>
      <sz val="8"/>
      <name val="Arial"/>
      <family val="2"/>
      <charset val="238"/>
    </font>
    <font>
      <i/>
      <strike/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z val="7.5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6"/>
      <color theme="1"/>
      <name val="Arial"/>
      <family val="2"/>
      <charset val="238"/>
    </font>
    <font>
      <b/>
      <sz val="10"/>
      <color rgb="FFFF0000"/>
      <name val="Arial CE"/>
      <charset val="238"/>
    </font>
    <font>
      <b/>
      <i/>
      <sz val="10"/>
      <color indexed="10"/>
      <name val="Arial"/>
      <family val="2"/>
      <charset val="238"/>
    </font>
    <font>
      <b/>
      <i/>
      <sz val="8"/>
      <color indexed="1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216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right" vertical="top"/>
    </xf>
    <xf numFmtId="0" fontId="28" fillId="0" borderId="1" xfId="0" applyFont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9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8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 wrapText="1"/>
    </xf>
    <xf numFmtId="0" fontId="28" fillId="7" borderId="1" xfId="0" applyFont="1" applyFill="1" applyBorder="1" applyAlignment="1">
      <alignment horizontal="left" vertical="center" wrapText="1"/>
    </xf>
    <xf numFmtId="0" fontId="29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12" fillId="0" borderId="1" xfId="0" applyFont="1" applyBorder="1"/>
    <xf numFmtId="0" fontId="39" fillId="0" borderId="0" xfId="0" applyFont="1"/>
    <xf numFmtId="0" fontId="41" fillId="0" borderId="0" xfId="0" applyFont="1"/>
    <xf numFmtId="0" fontId="42" fillId="3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0" fontId="42" fillId="5" borderId="1" xfId="0" applyFont="1" applyFill="1" applyBorder="1" applyAlignment="1">
      <alignment horizontal="center" vertical="center"/>
    </xf>
    <xf numFmtId="0" fontId="44" fillId="0" borderId="0" xfId="0" applyFont="1"/>
    <xf numFmtId="0" fontId="28" fillId="12" borderId="1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12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48" fillId="12" borderId="1" xfId="0" applyFont="1" applyFill="1" applyBorder="1" applyAlignment="1">
      <alignment horizontal="center" vertical="center"/>
    </xf>
    <xf numFmtId="0" fontId="49" fillId="12" borderId="1" xfId="0" applyFont="1" applyFill="1" applyBorder="1" applyAlignment="1">
      <alignment horizontal="center" vertical="center"/>
    </xf>
    <xf numFmtId="0" fontId="46" fillId="10" borderId="1" xfId="0" applyFont="1" applyFill="1" applyBorder="1" applyAlignment="1">
      <alignment horizontal="center" vertical="center"/>
    </xf>
    <xf numFmtId="0" fontId="46" fillId="11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2" fillId="7" borderId="0" xfId="0" applyFont="1" applyFill="1"/>
    <xf numFmtId="0" fontId="28" fillId="12" borderId="7" xfId="0" applyFont="1" applyFill="1" applyBorder="1" applyAlignment="1">
      <alignment horizontal="left" vertical="center" wrapText="1"/>
    </xf>
    <xf numFmtId="0" fontId="7" fillId="0" borderId="0" xfId="0" applyFont="1"/>
    <xf numFmtId="0" fontId="50" fillId="3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52" fillId="4" borderId="1" xfId="0" applyFont="1" applyFill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0" fillId="5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center" vertical="center"/>
    </xf>
    <xf numFmtId="0" fontId="53" fillId="0" borderId="7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0" fontId="53" fillId="7" borderId="1" xfId="0" applyFont="1" applyFill="1" applyBorder="1" applyAlignment="1">
      <alignment horizontal="left" vertical="center" wrapText="1"/>
    </xf>
    <xf numFmtId="0" fontId="53" fillId="0" borderId="7" xfId="0" applyFont="1" applyBorder="1" applyAlignment="1">
      <alignment horizontal="left" vertical="center"/>
    </xf>
    <xf numFmtId="0" fontId="17" fillId="6" borderId="13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55" fillId="7" borderId="1" xfId="0" applyFont="1" applyFill="1" applyBorder="1" applyAlignment="1">
      <alignment horizontal="center" vertical="center"/>
    </xf>
    <xf numFmtId="0" fontId="48" fillId="7" borderId="1" xfId="0" applyFont="1" applyFill="1" applyBorder="1" applyAlignment="1">
      <alignment horizontal="center" vertical="center"/>
    </xf>
    <xf numFmtId="0" fontId="47" fillId="7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/>
    </xf>
    <xf numFmtId="0" fontId="4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1" applyFont="1" applyAlignment="1">
      <alignment horizontal="center" vertical="top"/>
    </xf>
    <xf numFmtId="0" fontId="33" fillId="2" borderId="5" xfId="0" applyFont="1" applyFill="1" applyBorder="1" applyAlignment="1">
      <alignment horizontal="center" vertical="center" textRotation="90" wrapText="1"/>
    </xf>
    <xf numFmtId="0" fontId="33" fillId="2" borderId="6" xfId="0" applyFont="1" applyFill="1" applyBorder="1" applyAlignment="1">
      <alignment horizontal="center" vertical="center" textRotation="90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0" xfId="0" applyFont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 wrapText="1"/>
    </xf>
    <xf numFmtId="0" fontId="37" fillId="8" borderId="4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9" fillId="0" borderId="0" xfId="0" applyFont="1" applyAlignment="1">
      <alignment horizontal="right" vertical="top"/>
    </xf>
    <xf numFmtId="0" fontId="9" fillId="7" borderId="0" xfId="0" applyFont="1" applyFill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textRotation="90"/>
    </xf>
    <xf numFmtId="0" fontId="20" fillId="0" borderId="21" xfId="0" applyFont="1" applyBorder="1" applyAlignment="1">
      <alignment horizontal="center" vertical="center" textRotation="90"/>
    </xf>
    <xf numFmtId="0" fontId="20" fillId="0" borderId="15" xfId="0" applyFont="1" applyBorder="1" applyAlignment="1">
      <alignment horizontal="center" vertical="center" textRotation="90"/>
    </xf>
    <xf numFmtId="0" fontId="5" fillId="0" borderId="0" xfId="0" applyFont="1" applyAlignment="1">
      <alignment horizontal="left" wrapText="1"/>
    </xf>
    <xf numFmtId="0" fontId="37" fillId="6" borderId="16" xfId="0" applyFont="1" applyFill="1" applyBorder="1" applyAlignment="1">
      <alignment horizontal="center" vertical="center"/>
    </xf>
    <xf numFmtId="0" fontId="37" fillId="6" borderId="17" xfId="0" applyFont="1" applyFill="1" applyBorder="1" applyAlignment="1">
      <alignment horizontal="center" vertical="center"/>
    </xf>
    <xf numFmtId="0" fontId="37" fillId="6" borderId="18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4" fillId="10" borderId="3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4" fillId="10" borderId="3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39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41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15" fillId="10" borderId="42" xfId="0" applyFont="1" applyFill="1" applyBorder="1" applyAlignment="1">
      <alignment horizontal="center" vertical="center"/>
    </xf>
    <xf numFmtId="0" fontId="15" fillId="10" borderId="43" xfId="0" applyFont="1" applyFill="1" applyBorder="1" applyAlignment="1">
      <alignment horizontal="center" vertical="center"/>
    </xf>
    <xf numFmtId="0" fontId="15" fillId="10" borderId="44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4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/>
    </xf>
    <xf numFmtId="0" fontId="37" fillId="6" borderId="3" xfId="0" applyFont="1" applyFill="1" applyBorder="1" applyAlignment="1">
      <alignment horizontal="center" vertical="center"/>
    </xf>
    <xf numFmtId="0" fontId="37" fillId="6" borderId="4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vertical="center" wrapText="1"/>
    </xf>
    <xf numFmtId="0" fontId="37" fillId="6" borderId="4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/>
    </xf>
    <xf numFmtId="0" fontId="37" fillId="8" borderId="3" xfId="0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textRotation="90" wrapText="1"/>
    </xf>
    <xf numFmtId="0" fontId="15" fillId="6" borderId="9" xfId="0" applyFont="1" applyFill="1" applyBorder="1" applyAlignment="1">
      <alignment horizontal="center" vertical="center" textRotation="90" wrapText="1"/>
    </xf>
    <xf numFmtId="0" fontId="15" fillId="6" borderId="6" xfId="0" applyFont="1" applyFill="1" applyBorder="1" applyAlignment="1">
      <alignment horizontal="center" vertical="center" textRotation="90" wrapText="1"/>
    </xf>
    <xf numFmtId="0" fontId="29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7" fillId="2" borderId="33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8" fillId="2" borderId="33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3" fillId="0" borderId="3" xfId="0" applyFont="1" applyBorder="1" applyAlignment="1"/>
    <xf numFmtId="0" fontId="3" fillId="0" borderId="34" xfId="0" applyFont="1" applyBorder="1" applyAlignment="1"/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CCFFFF"/>
      <color rgb="FFCCFFCC"/>
      <color rgb="FF00FF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8"/>
  <sheetViews>
    <sheetView tabSelected="1" zoomScaleNormal="100" zoomScaleSheetLayoutView="75" zoomScalePageLayoutView="125" workbookViewId="0">
      <selection activeCell="D27" sqref="D27"/>
    </sheetView>
  </sheetViews>
  <sheetFormatPr defaultColWidth="8.85546875" defaultRowHeight="12.75"/>
  <cols>
    <col min="1" max="1" width="3" style="2" customWidth="1"/>
    <col min="2" max="2" width="26.85546875" style="2" customWidth="1"/>
    <col min="3" max="3" width="6.42578125" style="3" customWidth="1"/>
    <col min="4" max="6" width="3.7109375" style="4" customWidth="1"/>
    <col min="7" max="7" width="3.7109375" style="5" customWidth="1"/>
    <col min="8" max="10" width="3.7109375" style="4" customWidth="1"/>
    <col min="11" max="11" width="3.7109375" style="5" customWidth="1"/>
    <col min="12" max="14" width="3.7109375" style="4" customWidth="1"/>
    <col min="15" max="15" width="3.7109375" style="5" customWidth="1"/>
    <col min="16" max="18" width="3.7109375" style="4" customWidth="1"/>
    <col min="19" max="19" width="3.7109375" style="5" customWidth="1"/>
    <col min="20" max="22" width="3.7109375" style="4" customWidth="1"/>
    <col min="23" max="23" width="3.7109375" style="5" customWidth="1"/>
    <col min="24" max="26" width="3.7109375" style="4" customWidth="1"/>
    <col min="27" max="27" width="3.7109375" style="5" customWidth="1"/>
    <col min="28" max="28" width="6.140625" style="7" customWidth="1"/>
    <col min="29" max="30" width="4.7109375" style="7" customWidth="1"/>
    <col min="31" max="31" width="4.85546875" style="7" customWidth="1"/>
    <col min="32" max="32" width="4.7109375" style="6" customWidth="1"/>
    <col min="33" max="37" width="2.28515625" customWidth="1"/>
    <col min="38" max="42" width="2.42578125" customWidth="1"/>
    <col min="43" max="43" width="5.28515625" customWidth="1"/>
    <col min="44" max="44" width="3.7109375" customWidth="1"/>
    <col min="45" max="45" width="4.140625" customWidth="1"/>
    <col min="46" max="46" width="3.7109375" customWidth="1"/>
    <col min="47" max="47" width="4.42578125" customWidth="1"/>
  </cols>
  <sheetData>
    <row r="1" spans="1:37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8"/>
      <c r="AH1" s="8"/>
      <c r="AI1" s="8"/>
      <c r="AJ1" s="8"/>
      <c r="AK1" s="8"/>
    </row>
    <row r="2" spans="1:37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8"/>
      <c r="AH2" s="8"/>
      <c r="AI2" s="8"/>
      <c r="AJ2" s="8"/>
      <c r="AK2" s="8"/>
    </row>
    <row r="3" spans="1:37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8"/>
      <c r="AH3" s="8"/>
      <c r="AI3" s="8"/>
      <c r="AJ3" s="8"/>
      <c r="AK3" s="8"/>
    </row>
    <row r="4" spans="1:37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8"/>
      <c r="AI4" s="8"/>
      <c r="AJ4" s="8"/>
      <c r="AK4" s="8"/>
    </row>
    <row r="5" spans="1:37" ht="12.75" customHeight="1">
      <c r="A5" s="137" t="s">
        <v>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9"/>
      <c r="AH5" s="9"/>
      <c r="AI5" s="9"/>
      <c r="AJ5" s="9"/>
      <c r="AK5" s="9"/>
    </row>
    <row r="6" spans="1:37" ht="12.75" customHeight="1">
      <c r="A6" s="110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0"/>
      <c r="AH6" s="10"/>
      <c r="AI6" s="10"/>
      <c r="AJ6" s="10"/>
      <c r="AK6" s="10"/>
    </row>
    <row r="7" spans="1:37">
      <c r="A7" s="111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"/>
      <c r="AH7" s="11"/>
      <c r="AI7" s="11"/>
      <c r="AJ7" s="11"/>
      <c r="AK7" s="11"/>
    </row>
    <row r="8" spans="1:37">
      <c r="A8" s="112" t="s">
        <v>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2"/>
      <c r="AH8" s="12"/>
      <c r="AI8" s="12"/>
      <c r="AJ8" s="12"/>
      <c r="AK8" s="12"/>
    </row>
    <row r="9" spans="1:37">
      <c r="A9" s="112" t="s">
        <v>8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2"/>
      <c r="AH9" s="12"/>
      <c r="AI9" s="12"/>
      <c r="AJ9" s="12"/>
      <c r="AK9" s="12"/>
    </row>
    <row r="10" spans="1:37" ht="8.2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>
      <c r="A11" s="113" t="s">
        <v>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3"/>
      <c r="AH11" s="13"/>
      <c r="AI11" s="13"/>
      <c r="AJ11" s="13"/>
      <c r="AK11" s="13"/>
    </row>
    <row r="12" spans="1:37" s="1" customFormat="1" ht="13.5" thickBo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</row>
    <row r="13" spans="1:37" s="14" customFormat="1" ht="12.75" customHeight="1">
      <c r="A13" s="119" t="s">
        <v>10</v>
      </c>
      <c r="B13" s="122" t="s">
        <v>11</v>
      </c>
      <c r="C13" s="125" t="s">
        <v>12</v>
      </c>
      <c r="D13" s="128" t="s">
        <v>13</v>
      </c>
      <c r="E13" s="129"/>
      <c r="F13" s="129"/>
      <c r="G13" s="129"/>
      <c r="H13" s="129"/>
      <c r="I13" s="129"/>
      <c r="J13" s="129"/>
      <c r="K13" s="130"/>
      <c r="L13" s="128" t="s">
        <v>14</v>
      </c>
      <c r="M13" s="129"/>
      <c r="N13" s="129"/>
      <c r="O13" s="129"/>
      <c r="P13" s="129"/>
      <c r="Q13" s="129"/>
      <c r="R13" s="129"/>
      <c r="S13" s="130"/>
      <c r="T13" s="128" t="s">
        <v>15</v>
      </c>
      <c r="U13" s="129"/>
      <c r="V13" s="129"/>
      <c r="W13" s="129"/>
      <c r="X13" s="129"/>
      <c r="Y13" s="129"/>
      <c r="Z13" s="129"/>
      <c r="AA13" s="130"/>
      <c r="AB13" s="191" t="s">
        <v>16</v>
      </c>
      <c r="AC13" s="138" t="s">
        <v>17</v>
      </c>
      <c r="AD13" s="139"/>
      <c r="AE13" s="140"/>
      <c r="AF13" s="144" t="s">
        <v>18</v>
      </c>
    </row>
    <row r="14" spans="1:37" s="14" customFormat="1">
      <c r="A14" s="120"/>
      <c r="B14" s="123"/>
      <c r="C14" s="126"/>
      <c r="D14" s="116" t="s">
        <v>19</v>
      </c>
      <c r="E14" s="117"/>
      <c r="F14" s="118"/>
      <c r="G14" s="114" t="s">
        <v>18</v>
      </c>
      <c r="H14" s="116" t="s">
        <v>20</v>
      </c>
      <c r="I14" s="117"/>
      <c r="J14" s="118"/>
      <c r="K14" s="114" t="s">
        <v>18</v>
      </c>
      <c r="L14" s="116" t="s">
        <v>21</v>
      </c>
      <c r="M14" s="117"/>
      <c r="N14" s="118"/>
      <c r="O14" s="114" t="s">
        <v>18</v>
      </c>
      <c r="P14" s="116" t="s">
        <v>22</v>
      </c>
      <c r="Q14" s="117"/>
      <c r="R14" s="118"/>
      <c r="S14" s="114" t="s">
        <v>18</v>
      </c>
      <c r="T14" s="116" t="s">
        <v>23</v>
      </c>
      <c r="U14" s="117"/>
      <c r="V14" s="118"/>
      <c r="W14" s="114" t="s">
        <v>18</v>
      </c>
      <c r="X14" s="116" t="s">
        <v>24</v>
      </c>
      <c r="Y14" s="117"/>
      <c r="Z14" s="118"/>
      <c r="AA14" s="114" t="s">
        <v>18</v>
      </c>
      <c r="AB14" s="192"/>
      <c r="AC14" s="141"/>
      <c r="AD14" s="142"/>
      <c r="AE14" s="143"/>
      <c r="AF14" s="145"/>
    </row>
    <row r="15" spans="1:37" s="14" customFormat="1" ht="18.95" customHeight="1">
      <c r="A15" s="121"/>
      <c r="B15" s="124"/>
      <c r="C15" s="127"/>
      <c r="D15" s="101" t="s">
        <v>25</v>
      </c>
      <c r="E15" s="101" t="s">
        <v>26</v>
      </c>
      <c r="F15" s="101" t="s">
        <v>27</v>
      </c>
      <c r="G15" s="115"/>
      <c r="H15" s="101" t="s">
        <v>25</v>
      </c>
      <c r="I15" s="101" t="s">
        <v>26</v>
      </c>
      <c r="J15" s="101" t="s">
        <v>27</v>
      </c>
      <c r="K15" s="115"/>
      <c r="L15" s="102" t="s">
        <v>25</v>
      </c>
      <c r="M15" s="102" t="s">
        <v>26</v>
      </c>
      <c r="N15" s="102" t="s">
        <v>27</v>
      </c>
      <c r="O15" s="115"/>
      <c r="P15" s="102" t="s">
        <v>25</v>
      </c>
      <c r="Q15" s="102" t="s">
        <v>26</v>
      </c>
      <c r="R15" s="102" t="s">
        <v>27</v>
      </c>
      <c r="S15" s="115"/>
      <c r="T15" s="103" t="s">
        <v>25</v>
      </c>
      <c r="U15" s="103" t="s">
        <v>26</v>
      </c>
      <c r="V15" s="103" t="s">
        <v>27</v>
      </c>
      <c r="W15" s="115"/>
      <c r="X15" s="103" t="s">
        <v>25</v>
      </c>
      <c r="Y15" s="103" t="s">
        <v>26</v>
      </c>
      <c r="Z15" s="103" t="s">
        <v>27</v>
      </c>
      <c r="AA15" s="115"/>
      <c r="AB15" s="193"/>
      <c r="AC15" s="44" t="s">
        <v>25</v>
      </c>
      <c r="AD15" s="44" t="s">
        <v>26</v>
      </c>
      <c r="AE15" s="44" t="s">
        <v>27</v>
      </c>
      <c r="AF15" s="146"/>
      <c r="AH15" s="79"/>
    </row>
    <row r="16" spans="1:37" s="14" customFormat="1" ht="20.100000000000001" customHeight="1">
      <c r="A16" s="185" t="s">
        <v>28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43">
        <f>SUM(AB17:AB22)</f>
        <v>99</v>
      </c>
      <c r="AC16" s="43">
        <f>SUM(AC17:AC22)</f>
        <v>36</v>
      </c>
      <c r="AD16" s="43">
        <f>SUM(AD17:AD22)</f>
        <v>63</v>
      </c>
      <c r="AE16" s="43">
        <f>SUM(AE17:AE22)</f>
        <v>0</v>
      </c>
      <c r="AF16" s="94">
        <f>SUM(AF17:AF22)</f>
        <v>11</v>
      </c>
    </row>
    <row r="17" spans="1:35" s="14" customFormat="1" ht="20.100000000000001" customHeight="1">
      <c r="A17" s="46">
        <v>1</v>
      </c>
      <c r="B17" s="48" t="s">
        <v>29</v>
      </c>
      <c r="C17" s="99" t="s">
        <v>30</v>
      </c>
      <c r="D17" s="63">
        <v>18</v>
      </c>
      <c r="E17" s="63"/>
      <c r="F17" s="63"/>
      <c r="G17" s="70">
        <v>2</v>
      </c>
      <c r="H17" s="32"/>
      <c r="I17" s="32"/>
      <c r="J17" s="32"/>
      <c r="K17" s="70"/>
      <c r="L17" s="65"/>
      <c r="M17" s="65"/>
      <c r="N17" s="65"/>
      <c r="O17" s="70"/>
      <c r="P17" s="33"/>
      <c r="Q17" s="33"/>
      <c r="R17" s="33"/>
      <c r="S17" s="28"/>
      <c r="T17" s="66"/>
      <c r="U17" s="66"/>
      <c r="V17" s="66"/>
      <c r="W17" s="70"/>
      <c r="X17" s="34"/>
      <c r="Y17" s="34"/>
      <c r="Z17" s="34"/>
      <c r="AA17" s="28"/>
      <c r="AB17" s="88">
        <f t="shared" ref="AB17" si="0">AC17+AD17+AE17</f>
        <v>18</v>
      </c>
      <c r="AC17" s="100">
        <f>D17+H17+L17+P17+T17+X17</f>
        <v>18</v>
      </c>
      <c r="AD17" s="67">
        <f t="shared" ref="AD17" si="1">E17+I17+M17+Q17+U17+Y17</f>
        <v>0</v>
      </c>
      <c r="AE17" s="67">
        <f t="shared" ref="AE17" si="2">F17+J17+N17+R17+V17+Z17</f>
        <v>0</v>
      </c>
      <c r="AF17" s="96">
        <f t="shared" ref="AF17" si="3">G17+K17+O17+S17+W17+AA17</f>
        <v>2</v>
      </c>
    </row>
    <row r="18" spans="1:35" s="14" customFormat="1" ht="20.100000000000001" customHeight="1">
      <c r="A18" s="47">
        <v>2</v>
      </c>
      <c r="B18" s="27" t="s">
        <v>31</v>
      </c>
      <c r="C18" s="69" t="s">
        <v>32</v>
      </c>
      <c r="D18" s="63"/>
      <c r="E18" s="63">
        <v>4</v>
      </c>
      <c r="F18" s="63"/>
      <c r="G18" s="70">
        <v>0</v>
      </c>
      <c r="H18" s="32"/>
      <c r="I18" s="32"/>
      <c r="J18" s="32"/>
      <c r="K18" s="70"/>
      <c r="L18" s="65"/>
      <c r="M18" s="65"/>
      <c r="N18" s="65"/>
      <c r="O18" s="70"/>
      <c r="P18" s="33"/>
      <c r="Q18" s="33"/>
      <c r="R18" s="33"/>
      <c r="S18" s="28"/>
      <c r="T18" s="66"/>
      <c r="U18" s="66"/>
      <c r="V18" s="66"/>
      <c r="W18" s="70"/>
      <c r="X18" s="34"/>
      <c r="Y18" s="34"/>
      <c r="Z18" s="34"/>
      <c r="AA18" s="28"/>
      <c r="AB18" s="88">
        <f t="shared" ref="AB18:AB22" si="4">AC18+AD18+AE18</f>
        <v>4</v>
      </c>
      <c r="AC18" s="67">
        <f t="shared" ref="AC18" si="5">D18+H18+L18+P18+T18+X18</f>
        <v>0</v>
      </c>
      <c r="AD18" s="67">
        <f t="shared" ref="AD18:AD22" si="6">E18+I18+M18+Q18+U18+Y18</f>
        <v>4</v>
      </c>
      <c r="AE18" s="67">
        <f t="shared" ref="AE18:AE22" si="7">F18+J18+N18+R18+V18+Z18</f>
        <v>0</v>
      </c>
      <c r="AF18" s="96">
        <f t="shared" ref="AF18:AF22" si="8">G18+K18+O18+S18+W18+AA18</f>
        <v>0</v>
      </c>
    </row>
    <row r="19" spans="1:35" s="14" customFormat="1" ht="20.100000000000001" customHeight="1">
      <c r="A19" s="47">
        <v>4</v>
      </c>
      <c r="B19" s="27" t="s">
        <v>33</v>
      </c>
      <c r="C19" s="69" t="s">
        <v>30</v>
      </c>
      <c r="D19" s="63"/>
      <c r="E19" s="89">
        <v>5</v>
      </c>
      <c r="F19" s="63"/>
      <c r="G19" s="70">
        <v>1</v>
      </c>
      <c r="H19" s="56"/>
      <c r="I19" s="56"/>
      <c r="J19" s="56"/>
      <c r="K19" s="70"/>
      <c r="L19" s="65"/>
      <c r="M19" s="65"/>
      <c r="N19" s="65"/>
      <c r="O19" s="31"/>
      <c r="P19" s="58"/>
      <c r="Q19" s="58"/>
      <c r="R19" s="58"/>
      <c r="S19" s="57"/>
      <c r="T19" s="66"/>
      <c r="U19" s="66"/>
      <c r="V19" s="66"/>
      <c r="W19" s="70"/>
      <c r="X19" s="59"/>
      <c r="Y19" s="59"/>
      <c r="Z19" s="59"/>
      <c r="AA19" s="57"/>
      <c r="AB19" s="88">
        <f>AC19+AD19+AE19</f>
        <v>5</v>
      </c>
      <c r="AC19" s="67">
        <f>D19+H19+L19+P19+T19+X19</f>
        <v>0</v>
      </c>
      <c r="AD19" s="67">
        <f>E19+I19+M19+Q19+U19+Y19</f>
        <v>5</v>
      </c>
      <c r="AE19" s="67">
        <f>F19+J19+N19+R19+V19+Z19</f>
        <v>0</v>
      </c>
      <c r="AF19" s="96">
        <f>G19+K19+O19+S19+W19+AA19</f>
        <v>1</v>
      </c>
      <c r="AH19" s="60"/>
    </row>
    <row r="20" spans="1:35" s="14" customFormat="1" ht="20.100000000000001" customHeight="1">
      <c r="A20" s="46">
        <v>3</v>
      </c>
      <c r="B20" s="48" t="s">
        <v>34</v>
      </c>
      <c r="C20" s="99" t="s">
        <v>35</v>
      </c>
      <c r="D20" s="63"/>
      <c r="E20" s="63">
        <v>18</v>
      </c>
      <c r="F20" s="63"/>
      <c r="G20" s="70">
        <v>2</v>
      </c>
      <c r="H20" s="32"/>
      <c r="I20" s="32">
        <v>18</v>
      </c>
      <c r="J20" s="32"/>
      <c r="K20" s="70">
        <v>2</v>
      </c>
      <c r="L20" s="65"/>
      <c r="M20" s="65">
        <v>18</v>
      </c>
      <c r="N20" s="65"/>
      <c r="O20" s="31">
        <v>2</v>
      </c>
      <c r="P20" s="33"/>
      <c r="Q20" s="33"/>
      <c r="R20" s="33"/>
      <c r="S20" s="28"/>
      <c r="T20" s="66"/>
      <c r="U20" s="66"/>
      <c r="V20" s="66"/>
      <c r="W20" s="70"/>
      <c r="X20" s="34"/>
      <c r="Y20" s="34"/>
      <c r="Z20" s="34"/>
      <c r="AA20" s="28"/>
      <c r="AB20" s="88">
        <f t="shared" si="4"/>
        <v>54</v>
      </c>
      <c r="AC20" s="67">
        <f t="shared" ref="AC20:AC22" si="9">D20+H20+L20+P20+T20+X20</f>
        <v>0</v>
      </c>
      <c r="AD20" s="100">
        <f t="shared" si="6"/>
        <v>54</v>
      </c>
      <c r="AE20" s="67">
        <f t="shared" si="7"/>
        <v>0</v>
      </c>
      <c r="AF20" s="96">
        <f t="shared" si="8"/>
        <v>6</v>
      </c>
    </row>
    <row r="21" spans="1:35" s="14" customFormat="1" ht="20.100000000000001" customHeight="1">
      <c r="A21" s="46">
        <v>5</v>
      </c>
      <c r="B21" s="48" t="s">
        <v>36</v>
      </c>
      <c r="C21" s="99" t="s">
        <v>37</v>
      </c>
      <c r="D21" s="63"/>
      <c r="E21" s="89"/>
      <c r="F21" s="63"/>
      <c r="G21" s="70"/>
      <c r="H21" s="56"/>
      <c r="I21" s="56"/>
      <c r="J21" s="56"/>
      <c r="K21" s="70"/>
      <c r="L21" s="65">
        <v>9</v>
      </c>
      <c r="M21" s="65"/>
      <c r="N21" s="65"/>
      <c r="O21" s="31">
        <v>1</v>
      </c>
      <c r="P21" s="58"/>
      <c r="Q21" s="58"/>
      <c r="R21" s="58"/>
      <c r="S21" s="57"/>
      <c r="T21" s="66"/>
      <c r="U21" s="66"/>
      <c r="V21" s="66"/>
      <c r="W21" s="70"/>
      <c r="X21" s="59"/>
      <c r="Y21" s="59"/>
      <c r="Z21" s="59"/>
      <c r="AA21" s="57"/>
      <c r="AB21" s="88">
        <f t="shared" si="4"/>
        <v>9</v>
      </c>
      <c r="AC21" s="100">
        <f t="shared" si="9"/>
        <v>9</v>
      </c>
      <c r="AD21" s="67">
        <f t="shared" si="6"/>
        <v>0</v>
      </c>
      <c r="AE21" s="67">
        <f t="shared" si="7"/>
        <v>0</v>
      </c>
      <c r="AF21" s="96">
        <f t="shared" si="8"/>
        <v>1</v>
      </c>
      <c r="AI21" s="55"/>
    </row>
    <row r="22" spans="1:35" s="14" customFormat="1" ht="20.100000000000001" customHeight="1">
      <c r="A22" s="47">
        <v>6</v>
      </c>
      <c r="B22" s="48" t="s">
        <v>38</v>
      </c>
      <c r="C22" s="99" t="s">
        <v>37</v>
      </c>
      <c r="D22" s="63"/>
      <c r="E22" s="89"/>
      <c r="F22" s="63"/>
      <c r="G22" s="70"/>
      <c r="H22" s="56"/>
      <c r="I22" s="56"/>
      <c r="J22" s="56"/>
      <c r="K22" s="70"/>
      <c r="L22" s="65">
        <v>9</v>
      </c>
      <c r="M22" s="65"/>
      <c r="N22" s="65"/>
      <c r="O22" s="31">
        <v>1</v>
      </c>
      <c r="P22" s="58"/>
      <c r="Q22" s="58"/>
      <c r="R22" s="58"/>
      <c r="S22" s="57"/>
      <c r="T22" s="66"/>
      <c r="U22" s="66"/>
      <c r="V22" s="66"/>
      <c r="W22" s="70"/>
      <c r="X22" s="59"/>
      <c r="Y22" s="59"/>
      <c r="Z22" s="59"/>
      <c r="AA22" s="57"/>
      <c r="AB22" s="88">
        <f t="shared" si="4"/>
        <v>9</v>
      </c>
      <c r="AC22" s="100">
        <f t="shared" si="9"/>
        <v>9</v>
      </c>
      <c r="AD22" s="67">
        <f t="shared" si="6"/>
        <v>0</v>
      </c>
      <c r="AE22" s="67">
        <f t="shared" si="7"/>
        <v>0</v>
      </c>
      <c r="AF22" s="96">
        <f t="shared" si="8"/>
        <v>1</v>
      </c>
    </row>
    <row r="23" spans="1:35" s="14" customFormat="1" ht="20.100000000000001" customHeight="1">
      <c r="A23" s="188" t="s">
        <v>39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90"/>
      <c r="AB23" s="43">
        <f>SUM(AB24:AB28)</f>
        <v>406</v>
      </c>
      <c r="AC23" s="43">
        <f>SUM(AC24:AC28)</f>
        <v>0</v>
      </c>
      <c r="AD23" s="43">
        <f>SUM(AD24:AD28)</f>
        <v>406</v>
      </c>
      <c r="AE23" s="43">
        <f>SUM(AE24:AE28)</f>
        <v>0</v>
      </c>
      <c r="AF23" s="94">
        <f>SUM(AF24:AF28)</f>
        <v>44</v>
      </c>
      <c r="AG23" s="79"/>
    </row>
    <row r="24" spans="1:35" s="14" customFormat="1" ht="27" customHeight="1">
      <c r="A24" s="47">
        <v>7</v>
      </c>
      <c r="B24" s="48" t="s">
        <v>40</v>
      </c>
      <c r="C24" s="183" t="s">
        <v>41</v>
      </c>
      <c r="D24" s="32"/>
      <c r="E24" s="32">
        <v>54</v>
      </c>
      <c r="F24" s="32"/>
      <c r="G24" s="49">
        <v>5</v>
      </c>
      <c r="H24" s="32"/>
      <c r="I24" s="32">
        <v>46</v>
      </c>
      <c r="J24" s="32"/>
      <c r="K24" s="49">
        <v>6</v>
      </c>
      <c r="L24" s="33"/>
      <c r="M24" s="33"/>
      <c r="N24" s="33"/>
      <c r="O24" s="49"/>
      <c r="P24" s="33"/>
      <c r="Q24" s="33"/>
      <c r="R24" s="33"/>
      <c r="S24" s="49"/>
      <c r="T24" s="34"/>
      <c r="U24" s="34"/>
      <c r="V24" s="34"/>
      <c r="W24" s="49"/>
      <c r="X24" s="34"/>
      <c r="Y24" s="34"/>
      <c r="Z24" s="34"/>
      <c r="AA24" s="49"/>
      <c r="AB24" s="39">
        <f>AC24+AD24+AE24</f>
        <v>100</v>
      </c>
      <c r="AC24" s="30">
        <f t="shared" ref="AC24:AF30" si="10">D24+H24+L24+P24+T24+X24</f>
        <v>0</v>
      </c>
      <c r="AD24" s="30">
        <f t="shared" si="10"/>
        <v>100</v>
      </c>
      <c r="AE24" s="30">
        <f t="shared" si="10"/>
        <v>0</v>
      </c>
      <c r="AF24" s="95">
        <f t="shared" si="10"/>
        <v>11</v>
      </c>
    </row>
    <row r="25" spans="1:35" s="14" customFormat="1" ht="27" customHeight="1">
      <c r="A25" s="47">
        <v>8</v>
      </c>
      <c r="B25" s="48" t="s">
        <v>42</v>
      </c>
      <c r="C25" s="184"/>
      <c r="D25" s="32"/>
      <c r="E25" s="32">
        <v>18</v>
      </c>
      <c r="F25" s="32"/>
      <c r="G25" s="49">
        <v>2</v>
      </c>
      <c r="H25" s="32"/>
      <c r="I25" s="32">
        <v>18</v>
      </c>
      <c r="J25" s="32"/>
      <c r="K25" s="49">
        <v>3</v>
      </c>
      <c r="L25" s="33"/>
      <c r="M25" s="33"/>
      <c r="N25" s="33"/>
      <c r="O25" s="49"/>
      <c r="P25" s="33"/>
      <c r="Q25" s="33"/>
      <c r="R25" s="33"/>
      <c r="S25" s="49"/>
      <c r="T25" s="34"/>
      <c r="U25" s="34"/>
      <c r="V25" s="34"/>
      <c r="W25" s="49"/>
      <c r="X25" s="34"/>
      <c r="Y25" s="34"/>
      <c r="Z25" s="34"/>
      <c r="AA25" s="49"/>
      <c r="AB25" s="39">
        <f>AC25+AD25+AE25</f>
        <v>36</v>
      </c>
      <c r="AC25" s="30">
        <f t="shared" si="10"/>
        <v>0</v>
      </c>
      <c r="AD25" s="30">
        <f t="shared" si="10"/>
        <v>36</v>
      </c>
      <c r="AE25" s="30">
        <f t="shared" si="10"/>
        <v>0</v>
      </c>
      <c r="AF25" s="95">
        <f t="shared" si="10"/>
        <v>5</v>
      </c>
    </row>
    <row r="26" spans="1:35" s="14" customFormat="1" ht="27" customHeight="1">
      <c r="A26" s="47">
        <v>9</v>
      </c>
      <c r="B26" s="48" t="s">
        <v>43</v>
      </c>
      <c r="C26" s="184"/>
      <c r="D26" s="32"/>
      <c r="E26" s="32">
        <v>18</v>
      </c>
      <c r="F26" s="32"/>
      <c r="G26" s="28">
        <v>2</v>
      </c>
      <c r="H26" s="32"/>
      <c r="I26" s="32"/>
      <c r="J26" s="32"/>
      <c r="K26" s="28"/>
      <c r="L26" s="33"/>
      <c r="M26" s="33"/>
      <c r="N26" s="33"/>
      <c r="O26" s="49"/>
      <c r="P26" s="33"/>
      <c r="Q26" s="33"/>
      <c r="R26" s="33"/>
      <c r="S26" s="49"/>
      <c r="T26" s="34"/>
      <c r="U26" s="34"/>
      <c r="V26" s="34"/>
      <c r="W26" s="49"/>
      <c r="X26" s="34"/>
      <c r="Y26" s="34"/>
      <c r="Z26" s="34"/>
      <c r="AA26" s="49"/>
      <c r="AB26" s="39">
        <f t="shared" ref="AB26:AB28" si="11">AC26+AD26+AE26</f>
        <v>18</v>
      </c>
      <c r="AC26" s="30">
        <f t="shared" ref="AC26:AC28" si="12">D26+H26+L26+P26+T26+X26</f>
        <v>0</v>
      </c>
      <c r="AD26" s="30">
        <f t="shared" ref="AD26:AD28" si="13">E26+I26+M26+Q26+U26+Y26</f>
        <v>18</v>
      </c>
      <c r="AE26" s="30">
        <f t="shared" ref="AE26:AE28" si="14">F26+J26+N26+R26+V26+Z26</f>
        <v>0</v>
      </c>
      <c r="AF26" s="95">
        <f t="shared" ref="AF26:AF28" si="15">G26+K26+O26+S26+W26+AA26</f>
        <v>2</v>
      </c>
    </row>
    <row r="27" spans="1:35" s="14" customFormat="1" ht="27" customHeight="1">
      <c r="A27" s="47">
        <v>10</v>
      </c>
      <c r="B27" s="48" t="s">
        <v>44</v>
      </c>
      <c r="C27" s="184"/>
      <c r="D27" s="32"/>
      <c r="E27" s="32">
        <v>54</v>
      </c>
      <c r="F27" s="32"/>
      <c r="G27" s="28">
        <v>5</v>
      </c>
      <c r="H27" s="32"/>
      <c r="I27" s="32">
        <v>54</v>
      </c>
      <c r="J27" s="32"/>
      <c r="K27" s="28">
        <v>6</v>
      </c>
      <c r="L27" s="33"/>
      <c r="M27" s="33">
        <v>36</v>
      </c>
      <c r="N27" s="33"/>
      <c r="O27" s="49">
        <v>3</v>
      </c>
      <c r="P27" s="33"/>
      <c r="Q27" s="33">
        <v>18</v>
      </c>
      <c r="R27" s="33"/>
      <c r="S27" s="49">
        <v>2</v>
      </c>
      <c r="T27" s="34"/>
      <c r="U27" s="34">
        <v>18</v>
      </c>
      <c r="V27" s="34"/>
      <c r="W27" s="49">
        <v>2</v>
      </c>
      <c r="X27" s="34"/>
      <c r="Y27" s="34">
        <v>18</v>
      </c>
      <c r="Z27" s="34"/>
      <c r="AA27" s="49">
        <v>2</v>
      </c>
      <c r="AB27" s="39">
        <f t="shared" si="11"/>
        <v>198</v>
      </c>
      <c r="AC27" s="30">
        <f t="shared" si="12"/>
        <v>0</v>
      </c>
      <c r="AD27" s="30">
        <f t="shared" si="13"/>
        <v>198</v>
      </c>
      <c r="AE27" s="30">
        <f t="shared" si="14"/>
        <v>0</v>
      </c>
      <c r="AF27" s="95">
        <f t="shared" si="15"/>
        <v>20</v>
      </c>
    </row>
    <row r="28" spans="1:35" s="14" customFormat="1" ht="27" customHeight="1">
      <c r="A28" s="47">
        <v>11</v>
      </c>
      <c r="B28" s="48" t="s">
        <v>45</v>
      </c>
      <c r="C28" s="184"/>
      <c r="D28" s="32"/>
      <c r="E28" s="32"/>
      <c r="F28" s="32"/>
      <c r="G28" s="28"/>
      <c r="H28" s="32"/>
      <c r="I28" s="32">
        <v>18</v>
      </c>
      <c r="J28" s="32"/>
      <c r="K28" s="28">
        <v>2</v>
      </c>
      <c r="L28" s="33"/>
      <c r="M28" s="33">
        <v>18</v>
      </c>
      <c r="N28" s="33"/>
      <c r="O28" s="49">
        <v>2</v>
      </c>
      <c r="P28" s="33"/>
      <c r="Q28" s="33">
        <v>18</v>
      </c>
      <c r="R28" s="33"/>
      <c r="S28" s="49">
        <v>2</v>
      </c>
      <c r="T28" s="34"/>
      <c r="U28" s="34"/>
      <c r="V28" s="34"/>
      <c r="W28" s="49"/>
      <c r="X28" s="34"/>
      <c r="Y28" s="34"/>
      <c r="Z28" s="34"/>
      <c r="AA28" s="49"/>
      <c r="AB28" s="39">
        <f t="shared" si="11"/>
        <v>54</v>
      </c>
      <c r="AC28" s="30">
        <f t="shared" si="12"/>
        <v>0</v>
      </c>
      <c r="AD28" s="30">
        <f t="shared" si="13"/>
        <v>54</v>
      </c>
      <c r="AE28" s="30">
        <f t="shared" si="14"/>
        <v>0</v>
      </c>
      <c r="AF28" s="95">
        <f t="shared" si="15"/>
        <v>6</v>
      </c>
    </row>
    <row r="29" spans="1:35" s="15" customFormat="1" ht="20.100000000000001" customHeight="1">
      <c r="A29" s="180" t="s">
        <v>46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2"/>
      <c r="AB29" s="43">
        <f>SUM(AB30:AB34)</f>
        <v>144</v>
      </c>
      <c r="AC29" s="43">
        <f>SUM(AC30:AC34)</f>
        <v>90</v>
      </c>
      <c r="AD29" s="43">
        <f>SUM(AD30:AD34)</f>
        <v>54</v>
      </c>
      <c r="AE29" s="43">
        <f>SUM(AE30:AE34)</f>
        <v>0</v>
      </c>
      <c r="AF29" s="94">
        <f>SUM(AF30:AF34)</f>
        <v>14</v>
      </c>
      <c r="AI29" s="54"/>
    </row>
    <row r="30" spans="1:35" s="52" customFormat="1" ht="20.100000000000001" customHeight="1">
      <c r="A30" s="80">
        <v>12</v>
      </c>
      <c r="B30" s="61" t="s">
        <v>47</v>
      </c>
      <c r="C30" s="72" t="s">
        <v>30</v>
      </c>
      <c r="D30" s="63"/>
      <c r="E30" s="63">
        <v>18</v>
      </c>
      <c r="F30" s="63"/>
      <c r="G30" s="71">
        <v>2</v>
      </c>
      <c r="H30" s="63"/>
      <c r="I30" s="63"/>
      <c r="J30" s="63"/>
      <c r="K30" s="71"/>
      <c r="L30" s="65"/>
      <c r="M30" s="74"/>
      <c r="N30" s="74"/>
      <c r="O30" s="76"/>
      <c r="P30" s="74"/>
      <c r="Q30" s="65"/>
      <c r="R30" s="65"/>
      <c r="S30" s="70"/>
      <c r="T30" s="66"/>
      <c r="U30" s="75"/>
      <c r="V30" s="75"/>
      <c r="W30" s="76"/>
      <c r="X30" s="66"/>
      <c r="Y30" s="66"/>
      <c r="Z30" s="66"/>
      <c r="AA30" s="73"/>
      <c r="AB30" s="88">
        <f t="shared" ref="AB30" si="16">AC30+AD30+AE30</f>
        <v>18</v>
      </c>
      <c r="AC30" s="67">
        <f t="shared" ref="AC30:AE30" si="17">X30+T30+P30+L30+H30+D30</f>
        <v>0</v>
      </c>
      <c r="AD30" s="68">
        <f t="shared" si="17"/>
        <v>18</v>
      </c>
      <c r="AE30" s="68">
        <f t="shared" si="17"/>
        <v>0</v>
      </c>
      <c r="AF30" s="96">
        <f t="shared" si="10"/>
        <v>2</v>
      </c>
    </row>
    <row r="31" spans="1:35" s="52" customFormat="1" ht="20.100000000000001" customHeight="1">
      <c r="A31" s="47">
        <v>13</v>
      </c>
      <c r="B31" s="27" t="s">
        <v>48</v>
      </c>
      <c r="C31" s="99" t="s">
        <v>49</v>
      </c>
      <c r="D31" s="63">
        <v>18</v>
      </c>
      <c r="E31" s="63"/>
      <c r="F31" s="63"/>
      <c r="G31" s="70">
        <v>2</v>
      </c>
      <c r="H31" s="63">
        <v>18</v>
      </c>
      <c r="I31" s="63">
        <v>18</v>
      </c>
      <c r="J31" s="63"/>
      <c r="K31" s="70">
        <v>3</v>
      </c>
      <c r="L31" s="65"/>
      <c r="M31" s="65"/>
      <c r="N31" s="65"/>
      <c r="O31" s="76"/>
      <c r="P31" s="65"/>
      <c r="Q31" s="65"/>
      <c r="R31" s="65"/>
      <c r="S31" s="70"/>
      <c r="T31" s="66"/>
      <c r="U31" s="66"/>
      <c r="V31" s="66"/>
      <c r="W31" s="70"/>
      <c r="X31" s="66"/>
      <c r="Y31" s="66"/>
      <c r="Z31" s="66"/>
      <c r="AA31" s="64"/>
      <c r="AB31" s="88">
        <f t="shared" ref="AB31:AB34" si="18">AC31+AD31+AE31</f>
        <v>54</v>
      </c>
      <c r="AC31" s="67">
        <f t="shared" ref="AC31:AC34" si="19">X31+T31+P31+L31+H31+D31</f>
        <v>36</v>
      </c>
      <c r="AD31" s="67">
        <f t="shared" ref="AD31:AD34" si="20">Y31+U31+Q31+M31+I31+E31</f>
        <v>18</v>
      </c>
      <c r="AE31" s="67">
        <f t="shared" ref="AE31:AE34" si="21">Z31+V31+R31+N31+J31+F31</f>
        <v>0</v>
      </c>
      <c r="AF31" s="96">
        <f t="shared" ref="AF31:AF34" si="22">G31+K31+O31+S31+W31+AA31</f>
        <v>5</v>
      </c>
    </row>
    <row r="32" spans="1:35" s="52" customFormat="1" ht="20.100000000000001" customHeight="1">
      <c r="A32" s="80">
        <v>14</v>
      </c>
      <c r="B32" s="48" t="s">
        <v>50</v>
      </c>
      <c r="C32" s="69" t="s">
        <v>30</v>
      </c>
      <c r="D32" s="63">
        <v>9</v>
      </c>
      <c r="E32" s="63"/>
      <c r="F32" s="63"/>
      <c r="G32" s="70">
        <v>1</v>
      </c>
      <c r="H32" s="63"/>
      <c r="I32" s="63"/>
      <c r="J32" s="63"/>
      <c r="K32" s="70"/>
      <c r="L32" s="65"/>
      <c r="M32" s="65"/>
      <c r="N32" s="65"/>
      <c r="O32" s="70"/>
      <c r="P32" s="65"/>
      <c r="Q32" s="65"/>
      <c r="R32" s="65"/>
      <c r="S32" s="70"/>
      <c r="T32" s="66"/>
      <c r="U32" s="66"/>
      <c r="V32" s="66"/>
      <c r="W32" s="71"/>
      <c r="X32" s="66"/>
      <c r="Y32" s="66"/>
      <c r="Z32" s="66"/>
      <c r="AA32" s="64"/>
      <c r="AB32" s="88">
        <f>AC32+AD32+AE32</f>
        <v>9</v>
      </c>
      <c r="AC32" s="67">
        <f>X32+T32+P32+L32+H32+D32</f>
        <v>9</v>
      </c>
      <c r="AD32" s="67">
        <f>Y32+U32+Q32+M32+I32+E32</f>
        <v>0</v>
      </c>
      <c r="AE32" s="67">
        <f>Z32+V32+R32+N32+J32+F32</f>
        <v>0</v>
      </c>
      <c r="AF32" s="96">
        <f>G32+K32+O32+S32+W32+AA32</f>
        <v>1</v>
      </c>
    </row>
    <row r="33" spans="1:37" s="52" customFormat="1" ht="20.100000000000001" customHeight="1">
      <c r="A33" s="47">
        <v>15</v>
      </c>
      <c r="B33" s="27" t="s">
        <v>51</v>
      </c>
      <c r="C33" s="99" t="s">
        <v>52</v>
      </c>
      <c r="D33" s="63"/>
      <c r="E33" s="63"/>
      <c r="F33" s="63"/>
      <c r="G33" s="70"/>
      <c r="H33" s="63"/>
      <c r="I33" s="63"/>
      <c r="J33" s="63"/>
      <c r="K33" s="70"/>
      <c r="L33" s="65">
        <v>18</v>
      </c>
      <c r="M33" s="65"/>
      <c r="N33" s="65"/>
      <c r="O33" s="70">
        <v>2</v>
      </c>
      <c r="P33" s="65">
        <v>18</v>
      </c>
      <c r="Q33" s="65">
        <v>18</v>
      </c>
      <c r="R33" s="65"/>
      <c r="S33" s="70">
        <v>3</v>
      </c>
      <c r="T33" s="66"/>
      <c r="U33" s="66"/>
      <c r="V33" s="66"/>
      <c r="W33" s="70"/>
      <c r="X33" s="66"/>
      <c r="Y33" s="66"/>
      <c r="Z33" s="66"/>
      <c r="AA33" s="64"/>
      <c r="AB33" s="88">
        <f t="shared" si="18"/>
        <v>54</v>
      </c>
      <c r="AC33" s="67">
        <f t="shared" si="19"/>
        <v>36</v>
      </c>
      <c r="AD33" s="68">
        <f t="shared" si="20"/>
        <v>18</v>
      </c>
      <c r="AE33" s="68">
        <f t="shared" si="21"/>
        <v>0</v>
      </c>
      <c r="AF33" s="96">
        <f t="shared" si="22"/>
        <v>5</v>
      </c>
      <c r="AH33" s="76"/>
    </row>
    <row r="34" spans="1:37" s="52" customFormat="1" ht="20.100000000000001" customHeight="1">
      <c r="A34" s="80">
        <v>16</v>
      </c>
      <c r="B34" s="48" t="s">
        <v>53</v>
      </c>
      <c r="C34" s="69" t="s">
        <v>54</v>
      </c>
      <c r="D34" s="63"/>
      <c r="E34" s="63"/>
      <c r="F34" s="63"/>
      <c r="G34" s="70"/>
      <c r="H34" s="63"/>
      <c r="I34" s="63"/>
      <c r="J34" s="63"/>
      <c r="K34" s="70"/>
      <c r="L34" s="65"/>
      <c r="M34" s="65"/>
      <c r="N34" s="65"/>
      <c r="O34" s="70"/>
      <c r="P34" s="65">
        <v>9</v>
      </c>
      <c r="Q34" s="65"/>
      <c r="R34" s="65"/>
      <c r="S34" s="70">
        <v>1</v>
      </c>
      <c r="T34" s="66"/>
      <c r="U34" s="66"/>
      <c r="V34" s="66"/>
      <c r="W34" s="70"/>
      <c r="X34" s="66"/>
      <c r="Y34" s="66"/>
      <c r="Z34" s="66"/>
      <c r="AA34" s="64"/>
      <c r="AB34" s="88">
        <f t="shared" si="18"/>
        <v>9</v>
      </c>
      <c r="AC34" s="67">
        <f t="shared" si="19"/>
        <v>9</v>
      </c>
      <c r="AD34" s="68">
        <f t="shared" si="20"/>
        <v>0</v>
      </c>
      <c r="AE34" s="68">
        <f t="shared" si="21"/>
        <v>0</v>
      </c>
      <c r="AF34" s="96">
        <f t="shared" si="22"/>
        <v>1</v>
      </c>
    </row>
    <row r="35" spans="1:37" s="15" customFormat="1" ht="20.100000000000001" customHeight="1">
      <c r="A35" s="180" t="s">
        <v>55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2"/>
      <c r="AB35" s="43">
        <f>SUM(AB36:AB39)</f>
        <v>144</v>
      </c>
      <c r="AC35" s="43">
        <f>SUM(AC36:AC39)</f>
        <v>0</v>
      </c>
      <c r="AD35" s="43">
        <f>SUM(AD36:AD39)</f>
        <v>144</v>
      </c>
      <c r="AE35" s="43">
        <f>SUM(AE36:AE39)</f>
        <v>0</v>
      </c>
      <c r="AF35" s="94">
        <f>SUM(AF36:AF39)</f>
        <v>10</v>
      </c>
    </row>
    <row r="36" spans="1:37" s="14" customFormat="1" ht="20.25" customHeight="1">
      <c r="A36" s="47">
        <v>17</v>
      </c>
      <c r="B36" s="48" t="s">
        <v>56</v>
      </c>
      <c r="C36" s="99" t="s">
        <v>37</v>
      </c>
      <c r="D36" s="63"/>
      <c r="E36" s="63">
        <v>18</v>
      </c>
      <c r="F36" s="63"/>
      <c r="G36" s="70">
        <v>1</v>
      </c>
      <c r="H36" s="63"/>
      <c r="I36" s="63">
        <v>18</v>
      </c>
      <c r="J36" s="63"/>
      <c r="K36" s="76">
        <v>2</v>
      </c>
      <c r="L36" s="65"/>
      <c r="M36" s="65"/>
      <c r="N36" s="65"/>
      <c r="O36" s="70"/>
      <c r="P36" s="65"/>
      <c r="Q36" s="65"/>
      <c r="R36" s="65"/>
      <c r="S36" s="70"/>
      <c r="T36" s="66"/>
      <c r="U36" s="66"/>
      <c r="V36" s="66"/>
      <c r="W36" s="64"/>
      <c r="X36" s="66"/>
      <c r="Y36" s="66"/>
      <c r="Z36" s="66"/>
      <c r="AA36" s="64"/>
      <c r="AB36" s="88">
        <f t="shared" ref="AB36:AB39" si="23">AC36+AD36+AE36</f>
        <v>36</v>
      </c>
      <c r="AC36" s="67">
        <f t="shared" ref="AC36:AC39" si="24">D36+H36+L36+P36+T36+X36</f>
        <v>0</v>
      </c>
      <c r="AD36" s="67">
        <f t="shared" ref="AD36:AD39" si="25">E36+I36+M36+Q36+U36+Y36</f>
        <v>36</v>
      </c>
      <c r="AE36" s="67">
        <f t="shared" ref="AE36:AE39" si="26">F36+J36+N36+R36+V36+Z36</f>
        <v>0</v>
      </c>
      <c r="AF36" s="96">
        <f t="shared" ref="AF36:AF39" si="27">G36+K36+O36+S36+W36+AA36</f>
        <v>3</v>
      </c>
    </row>
    <row r="37" spans="1:37" s="51" customFormat="1" ht="20.100000000000001" customHeight="1">
      <c r="A37" s="47">
        <v>19</v>
      </c>
      <c r="B37" s="48" t="s">
        <v>57</v>
      </c>
      <c r="C37" s="99" t="s">
        <v>37</v>
      </c>
      <c r="D37" s="63"/>
      <c r="E37" s="63">
        <v>18</v>
      </c>
      <c r="F37" s="63"/>
      <c r="G37" s="70">
        <v>1</v>
      </c>
      <c r="H37" s="63"/>
      <c r="I37" s="63">
        <v>18</v>
      </c>
      <c r="J37" s="63"/>
      <c r="K37" s="70">
        <v>2</v>
      </c>
      <c r="L37" s="65"/>
      <c r="M37" s="65"/>
      <c r="N37" s="65"/>
      <c r="O37" s="70"/>
      <c r="P37" s="65"/>
      <c r="Q37" s="65"/>
      <c r="R37" s="65"/>
      <c r="S37" s="76"/>
      <c r="T37" s="66"/>
      <c r="U37" s="66"/>
      <c r="V37" s="66"/>
      <c r="W37" s="64"/>
      <c r="X37" s="66"/>
      <c r="Y37" s="66"/>
      <c r="Z37" s="66"/>
      <c r="AA37" s="64"/>
      <c r="AB37" s="88">
        <f>AC37+AD37+AE37</f>
        <v>36</v>
      </c>
      <c r="AC37" s="67">
        <f>D37+H37+L37+P37+T37+X37</f>
        <v>0</v>
      </c>
      <c r="AD37" s="67">
        <f>E37+I37+M37+Q37+U37+Y37</f>
        <v>36</v>
      </c>
      <c r="AE37" s="67">
        <f>F37+J37+N37+R37+V37+Z37</f>
        <v>0</v>
      </c>
      <c r="AF37" s="96">
        <f>G37+K37+O37+S37+W37+AA37</f>
        <v>3</v>
      </c>
    </row>
    <row r="38" spans="1:37" s="14" customFormat="1" ht="20.25" customHeight="1">
      <c r="A38" s="46">
        <v>18</v>
      </c>
      <c r="B38" s="48" t="s">
        <v>58</v>
      </c>
      <c r="C38" s="99" t="s">
        <v>59</v>
      </c>
      <c r="D38" s="63"/>
      <c r="E38" s="63"/>
      <c r="F38" s="63"/>
      <c r="G38" s="70"/>
      <c r="H38" s="63"/>
      <c r="I38" s="63"/>
      <c r="J38" s="63"/>
      <c r="K38" s="76"/>
      <c r="L38" s="65"/>
      <c r="M38" s="65"/>
      <c r="N38" s="65"/>
      <c r="O38" s="70"/>
      <c r="P38" s="65"/>
      <c r="Q38" s="65">
        <v>18</v>
      </c>
      <c r="R38" s="65"/>
      <c r="S38" s="70">
        <v>1</v>
      </c>
      <c r="T38" s="66"/>
      <c r="U38" s="66">
        <v>18</v>
      </c>
      <c r="V38" s="66"/>
      <c r="W38" s="70">
        <v>1</v>
      </c>
      <c r="X38" s="66"/>
      <c r="Y38" s="66"/>
      <c r="Z38" s="66"/>
      <c r="AA38" s="64"/>
      <c r="AB38" s="88">
        <f t="shared" si="23"/>
        <v>36</v>
      </c>
      <c r="AC38" s="67">
        <f t="shared" si="24"/>
        <v>0</v>
      </c>
      <c r="AD38" s="67">
        <f t="shared" si="25"/>
        <v>36</v>
      </c>
      <c r="AE38" s="67">
        <f t="shared" si="26"/>
        <v>0</v>
      </c>
      <c r="AF38" s="96">
        <f t="shared" si="27"/>
        <v>2</v>
      </c>
    </row>
    <row r="39" spans="1:37" s="51" customFormat="1" ht="20.100000000000001" customHeight="1">
      <c r="A39" s="46">
        <v>20</v>
      </c>
      <c r="B39" s="48" t="s">
        <v>60</v>
      </c>
      <c r="C39" s="99" t="s">
        <v>61</v>
      </c>
      <c r="D39" s="63"/>
      <c r="E39" s="63"/>
      <c r="F39" s="63"/>
      <c r="G39" s="71"/>
      <c r="H39" s="63"/>
      <c r="I39" s="63"/>
      <c r="J39" s="63"/>
      <c r="K39" s="76"/>
      <c r="L39" s="65"/>
      <c r="M39" s="65"/>
      <c r="N39" s="65"/>
      <c r="O39" s="70"/>
      <c r="P39" s="65"/>
      <c r="Q39" s="65"/>
      <c r="R39" s="65"/>
      <c r="S39" s="70"/>
      <c r="T39" s="66"/>
      <c r="U39" s="66">
        <v>18</v>
      </c>
      <c r="V39" s="66"/>
      <c r="W39" s="70">
        <v>1</v>
      </c>
      <c r="X39" s="66"/>
      <c r="Y39" s="66">
        <v>18</v>
      </c>
      <c r="Z39" s="66"/>
      <c r="AA39" s="70">
        <v>1</v>
      </c>
      <c r="AB39" s="88">
        <f t="shared" si="23"/>
        <v>36</v>
      </c>
      <c r="AC39" s="67">
        <f t="shared" si="24"/>
        <v>0</v>
      </c>
      <c r="AD39" s="67">
        <f t="shared" si="25"/>
        <v>36</v>
      </c>
      <c r="AE39" s="67">
        <f t="shared" si="26"/>
        <v>0</v>
      </c>
      <c r="AF39" s="96">
        <f t="shared" si="27"/>
        <v>2</v>
      </c>
    </row>
    <row r="40" spans="1:37" s="15" customFormat="1" ht="20.100000000000001" customHeight="1">
      <c r="A40" s="180" t="s">
        <v>62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2"/>
      <c r="AB40" s="43">
        <f>SUM(AB41:AB45)</f>
        <v>126</v>
      </c>
      <c r="AC40" s="43">
        <f>SUM(AC41:AC45)</f>
        <v>18</v>
      </c>
      <c r="AD40" s="43">
        <f>SUM(AD41:AD45)</f>
        <v>108</v>
      </c>
      <c r="AE40" s="43">
        <f>SUM(AE41:AE45)</f>
        <v>0</v>
      </c>
      <c r="AF40" s="94">
        <f>SUM(AF41:AF45)</f>
        <v>15</v>
      </c>
    </row>
    <row r="41" spans="1:37" s="14" customFormat="1" ht="20.100000000000001" customHeight="1">
      <c r="A41" s="47">
        <v>21</v>
      </c>
      <c r="B41" s="48" t="s">
        <v>63</v>
      </c>
      <c r="C41" s="50" t="s">
        <v>61</v>
      </c>
      <c r="D41" s="32"/>
      <c r="E41" s="32"/>
      <c r="F41" s="32"/>
      <c r="G41" s="28"/>
      <c r="H41" s="32"/>
      <c r="I41" s="32"/>
      <c r="J41" s="32"/>
      <c r="K41" s="28"/>
      <c r="L41" s="33"/>
      <c r="M41" s="33"/>
      <c r="N41" s="33"/>
      <c r="O41" s="28"/>
      <c r="P41" s="33"/>
      <c r="Q41" s="33">
        <v>18</v>
      </c>
      <c r="R41" s="33"/>
      <c r="S41" s="28">
        <v>2</v>
      </c>
      <c r="T41" s="34"/>
      <c r="U41" s="34">
        <v>18</v>
      </c>
      <c r="V41" s="34"/>
      <c r="W41" s="62">
        <v>2</v>
      </c>
      <c r="X41" s="34"/>
      <c r="Y41" s="34">
        <v>18</v>
      </c>
      <c r="Z41" s="34"/>
      <c r="AA41" s="28">
        <v>2</v>
      </c>
      <c r="AB41" s="39">
        <f>AC41+AD41+AE41</f>
        <v>54</v>
      </c>
      <c r="AC41" s="30">
        <f t="shared" ref="AC41:AF45" si="28">D41+H41+L41+P41+T41+X41</f>
        <v>0</v>
      </c>
      <c r="AD41" s="38">
        <f>E41+I41+M41+Q41+U41+Y41</f>
        <v>54</v>
      </c>
      <c r="AE41" s="30">
        <f t="shared" si="28"/>
        <v>0</v>
      </c>
      <c r="AF41" s="95">
        <f t="shared" si="28"/>
        <v>6</v>
      </c>
      <c r="AK41" s="54"/>
    </row>
    <row r="42" spans="1:37" s="14" customFormat="1" ht="20.100000000000001" customHeight="1">
      <c r="A42" s="47">
        <v>22</v>
      </c>
      <c r="B42" s="48" t="s">
        <v>64</v>
      </c>
      <c r="C42" s="50" t="s">
        <v>61</v>
      </c>
      <c r="D42" s="32"/>
      <c r="E42" s="32"/>
      <c r="F42" s="32"/>
      <c r="G42" s="28"/>
      <c r="H42" s="32"/>
      <c r="I42" s="32"/>
      <c r="J42" s="32"/>
      <c r="K42" s="28"/>
      <c r="L42" s="33"/>
      <c r="M42" s="33"/>
      <c r="N42" s="33"/>
      <c r="O42" s="28"/>
      <c r="P42" s="33"/>
      <c r="Q42" s="33">
        <v>18</v>
      </c>
      <c r="R42" s="33"/>
      <c r="S42" s="28">
        <v>1</v>
      </c>
      <c r="T42" s="34"/>
      <c r="U42" s="34">
        <v>18</v>
      </c>
      <c r="V42" s="34"/>
      <c r="W42" s="62">
        <v>1</v>
      </c>
      <c r="X42" s="34"/>
      <c r="Y42" s="34">
        <v>18</v>
      </c>
      <c r="Z42" s="34"/>
      <c r="AA42" s="28">
        <v>1</v>
      </c>
      <c r="AB42" s="39">
        <f t="shared" ref="AB42:AB44" si="29">AC42+AD42+AE42</f>
        <v>54</v>
      </c>
      <c r="AC42" s="30">
        <v>0</v>
      </c>
      <c r="AD42" s="38">
        <v>54</v>
      </c>
      <c r="AE42" s="30">
        <v>0</v>
      </c>
      <c r="AF42" s="95">
        <v>3</v>
      </c>
      <c r="AK42" s="54"/>
    </row>
    <row r="43" spans="1:37" s="14" customFormat="1" ht="20.100000000000001" customHeight="1">
      <c r="A43" s="47">
        <v>23</v>
      </c>
      <c r="B43" s="48" t="s">
        <v>65</v>
      </c>
      <c r="C43" s="50" t="s">
        <v>66</v>
      </c>
      <c r="D43" s="32"/>
      <c r="E43" s="32"/>
      <c r="F43" s="32"/>
      <c r="G43" s="28"/>
      <c r="H43" s="32"/>
      <c r="I43" s="32"/>
      <c r="J43" s="32"/>
      <c r="K43" s="28"/>
      <c r="L43" s="33"/>
      <c r="M43" s="33"/>
      <c r="N43" s="33"/>
      <c r="O43" s="28"/>
      <c r="P43" s="33"/>
      <c r="Q43" s="33"/>
      <c r="R43" s="33"/>
      <c r="S43" s="28"/>
      <c r="T43" s="34">
        <v>18</v>
      </c>
      <c r="U43" s="34"/>
      <c r="V43" s="34"/>
      <c r="W43" s="62">
        <v>1</v>
      </c>
      <c r="X43" s="34"/>
      <c r="Y43" s="34"/>
      <c r="Z43" s="34"/>
      <c r="AA43" s="28"/>
      <c r="AB43" s="39">
        <f t="shared" si="29"/>
        <v>18</v>
      </c>
      <c r="AC43" s="30">
        <v>18</v>
      </c>
      <c r="AD43" s="38">
        <v>0</v>
      </c>
      <c r="AE43" s="30">
        <v>0</v>
      </c>
      <c r="AF43" s="95">
        <v>1</v>
      </c>
      <c r="AK43" s="54"/>
    </row>
    <row r="44" spans="1:37" s="14" customFormat="1" ht="20.100000000000001" customHeight="1">
      <c r="A44" s="47">
        <v>24</v>
      </c>
      <c r="B44" s="91" t="s">
        <v>67</v>
      </c>
      <c r="C44" s="45" t="s">
        <v>68</v>
      </c>
      <c r="D44" s="82"/>
      <c r="E44" s="82"/>
      <c r="F44" s="82"/>
      <c r="G44" s="83"/>
      <c r="H44" s="82"/>
      <c r="I44" s="82"/>
      <c r="J44" s="82"/>
      <c r="K44" s="83"/>
      <c r="L44" s="84"/>
      <c r="M44" s="84"/>
      <c r="N44" s="85"/>
      <c r="O44" s="86"/>
      <c r="P44" s="85"/>
      <c r="Q44" s="84"/>
      <c r="R44" s="85"/>
      <c r="S44" s="83"/>
      <c r="T44" s="87"/>
      <c r="U44" s="87"/>
      <c r="V44" s="87"/>
      <c r="W44" s="83"/>
      <c r="X44" s="87"/>
      <c r="Y44" s="87"/>
      <c r="Z44" s="87"/>
      <c r="AA44" s="28">
        <v>4</v>
      </c>
      <c r="AB44" s="39">
        <f t="shared" si="29"/>
        <v>0</v>
      </c>
      <c r="AC44" s="30">
        <f t="shared" si="28"/>
        <v>0</v>
      </c>
      <c r="AD44" s="30">
        <f t="shared" ref="AD44:AD45" si="30">E44+I44+M44+Q44+U44+Y44</f>
        <v>0</v>
      </c>
      <c r="AE44" s="30">
        <f t="shared" si="28"/>
        <v>0</v>
      </c>
      <c r="AF44" s="95">
        <f t="shared" si="28"/>
        <v>4</v>
      </c>
    </row>
    <row r="45" spans="1:37" s="14" customFormat="1" ht="20.100000000000001" customHeight="1">
      <c r="A45" s="47">
        <v>25</v>
      </c>
      <c r="B45" s="92" t="s">
        <v>69</v>
      </c>
      <c r="C45" s="50" t="s">
        <v>70</v>
      </c>
      <c r="D45" s="32"/>
      <c r="E45" s="32"/>
      <c r="F45" s="32"/>
      <c r="G45" s="28"/>
      <c r="H45" s="32"/>
      <c r="I45" s="32"/>
      <c r="J45" s="32"/>
      <c r="K45" s="28"/>
      <c r="L45" s="33"/>
      <c r="M45" s="33"/>
      <c r="N45" s="35"/>
      <c r="O45" s="29"/>
      <c r="P45" s="35"/>
      <c r="Q45" s="33"/>
      <c r="R45" s="35"/>
      <c r="S45" s="28"/>
      <c r="T45" s="34"/>
      <c r="U45" s="34"/>
      <c r="V45" s="34"/>
      <c r="W45" s="28"/>
      <c r="X45" s="34"/>
      <c r="Y45" s="34"/>
      <c r="Z45" s="34"/>
      <c r="AA45" s="49">
        <v>1</v>
      </c>
      <c r="AB45" s="39">
        <f t="shared" ref="AB45" si="31">AC45+AD45+AE45</f>
        <v>0</v>
      </c>
      <c r="AC45" s="30">
        <f t="shared" si="28"/>
        <v>0</v>
      </c>
      <c r="AD45" s="30">
        <f t="shared" si="30"/>
        <v>0</v>
      </c>
      <c r="AE45" s="30">
        <f t="shared" si="28"/>
        <v>0</v>
      </c>
      <c r="AF45" s="95">
        <f t="shared" si="28"/>
        <v>1</v>
      </c>
    </row>
    <row r="46" spans="1:37" s="15" customFormat="1" ht="20.100000000000001" customHeight="1">
      <c r="A46" s="90"/>
      <c r="B46" s="131" t="s">
        <v>71</v>
      </c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3"/>
      <c r="AB46" s="88">
        <f t="shared" ref="AB46" si="32">AC46+AD46+AE46</f>
        <v>561</v>
      </c>
      <c r="AC46" s="109">
        <f>SUM(AC47:AC67)</f>
        <v>0</v>
      </c>
      <c r="AD46" s="109">
        <f>SUM(AD47:AD67)</f>
        <v>561</v>
      </c>
      <c r="AE46" s="109">
        <f>SUM(AE47:AE67)</f>
        <v>0</v>
      </c>
      <c r="AF46" s="109">
        <f>SUM(AF47:AF67)</f>
        <v>54</v>
      </c>
    </row>
    <row r="47" spans="1:37" s="15" customFormat="1" ht="20.100000000000001" customHeight="1">
      <c r="A47" s="90">
        <v>26</v>
      </c>
      <c r="B47" s="92" t="s">
        <v>72</v>
      </c>
      <c r="C47" s="98" t="s">
        <v>37</v>
      </c>
      <c r="D47" s="32"/>
      <c r="E47" s="32">
        <v>18</v>
      </c>
      <c r="F47" s="32"/>
      <c r="G47" s="28">
        <v>2</v>
      </c>
      <c r="H47" s="32"/>
      <c r="I47" s="32">
        <v>18</v>
      </c>
      <c r="J47" s="32"/>
      <c r="K47" s="28">
        <v>2</v>
      </c>
      <c r="L47" s="33"/>
      <c r="M47" s="33"/>
      <c r="N47" s="33"/>
      <c r="O47" s="70"/>
      <c r="P47" s="33"/>
      <c r="Q47" s="33"/>
      <c r="R47" s="33"/>
      <c r="S47" s="28"/>
      <c r="T47" s="34"/>
      <c r="U47" s="34"/>
      <c r="V47" s="34"/>
      <c r="W47" s="28"/>
      <c r="X47" s="34"/>
      <c r="Y47" s="34"/>
      <c r="Z47" s="34"/>
      <c r="AA47" s="28"/>
      <c r="AB47" s="39">
        <f>AC47+AD47+AE47</f>
        <v>36</v>
      </c>
      <c r="AC47" s="30">
        <f t="shared" ref="AC47:AF48" si="33">D47+H47+L47+P47+T47+X47</f>
        <v>0</v>
      </c>
      <c r="AD47" s="67">
        <f t="shared" si="33"/>
        <v>36</v>
      </c>
      <c r="AE47" s="30">
        <f t="shared" si="33"/>
        <v>0</v>
      </c>
      <c r="AF47" s="96">
        <f t="shared" si="33"/>
        <v>4</v>
      </c>
    </row>
    <row r="48" spans="1:37" s="15" customFormat="1" ht="20.100000000000001" customHeight="1">
      <c r="A48" s="90">
        <v>27</v>
      </c>
      <c r="B48" s="92" t="s">
        <v>73</v>
      </c>
      <c r="C48" s="98" t="s">
        <v>37</v>
      </c>
      <c r="D48" s="32"/>
      <c r="E48" s="32">
        <v>18</v>
      </c>
      <c r="F48" s="32"/>
      <c r="G48" s="28">
        <v>2</v>
      </c>
      <c r="H48" s="32"/>
      <c r="I48" s="32">
        <v>18</v>
      </c>
      <c r="J48" s="32"/>
      <c r="K48" s="28">
        <v>2</v>
      </c>
      <c r="L48" s="33"/>
      <c r="M48" s="33"/>
      <c r="N48" s="33"/>
      <c r="O48" s="70"/>
      <c r="P48" s="33"/>
      <c r="Q48" s="33"/>
      <c r="R48" s="33"/>
      <c r="S48" s="28"/>
      <c r="T48" s="34"/>
      <c r="U48" s="34"/>
      <c r="V48" s="34"/>
      <c r="W48" s="28"/>
      <c r="X48" s="34"/>
      <c r="Y48" s="34"/>
      <c r="Z48" s="34"/>
      <c r="AA48" s="28"/>
      <c r="AB48" s="88">
        <f>AC48+AD48+AE48</f>
        <v>36</v>
      </c>
      <c r="AC48" s="67">
        <f t="shared" si="33"/>
        <v>0</v>
      </c>
      <c r="AD48" s="67">
        <f t="shared" si="33"/>
        <v>36</v>
      </c>
      <c r="AE48" s="67">
        <f t="shared" si="33"/>
        <v>0</v>
      </c>
      <c r="AF48" s="96">
        <f t="shared" si="33"/>
        <v>4</v>
      </c>
    </row>
    <row r="49" spans="1:32" s="15" customFormat="1" ht="20.100000000000001" customHeight="1">
      <c r="A49" s="90">
        <v>28</v>
      </c>
      <c r="B49" s="92" t="s">
        <v>74</v>
      </c>
      <c r="C49" s="50" t="s">
        <v>37</v>
      </c>
      <c r="D49" s="32"/>
      <c r="E49" s="32"/>
      <c r="F49" s="32"/>
      <c r="G49" s="28"/>
      <c r="H49" s="32"/>
      <c r="I49" s="32"/>
      <c r="J49" s="32"/>
      <c r="K49" s="28"/>
      <c r="L49" s="33"/>
      <c r="M49" s="33">
        <v>10</v>
      </c>
      <c r="N49" s="33"/>
      <c r="O49" s="70">
        <v>1</v>
      </c>
      <c r="P49" s="33"/>
      <c r="Q49" s="33"/>
      <c r="R49" s="33"/>
      <c r="S49" s="28"/>
      <c r="T49" s="34"/>
      <c r="U49" s="34"/>
      <c r="V49" s="34"/>
      <c r="W49" s="28"/>
      <c r="X49" s="34"/>
      <c r="Y49" s="34"/>
      <c r="Z49" s="34"/>
      <c r="AA49" s="28"/>
      <c r="AB49" s="39">
        <f t="shared" ref="AB49" si="34">AC49+AD49+AE49</f>
        <v>10</v>
      </c>
      <c r="AC49" s="30">
        <f t="shared" ref="AC49" si="35">D49+H49+L49+P49+T49+X49</f>
        <v>0</v>
      </c>
      <c r="AD49" s="67">
        <f t="shared" ref="AD49" si="36">E49+I49+M49+Q49+U49+Y49</f>
        <v>10</v>
      </c>
      <c r="AE49" s="30">
        <f t="shared" ref="AE49" si="37">F49+J49+N49+R49+V49+Z49</f>
        <v>0</v>
      </c>
      <c r="AF49" s="96">
        <f t="shared" ref="AF49" si="38">G49+K49+O49+S49+W49+AA49</f>
        <v>1</v>
      </c>
    </row>
    <row r="50" spans="1:32" s="15" customFormat="1" ht="20.100000000000001" customHeight="1">
      <c r="A50" s="90">
        <v>29</v>
      </c>
      <c r="B50" s="92" t="s">
        <v>75</v>
      </c>
      <c r="C50" s="50" t="s">
        <v>37</v>
      </c>
      <c r="D50" s="32"/>
      <c r="E50" s="32"/>
      <c r="F50" s="32"/>
      <c r="G50" s="28"/>
      <c r="H50" s="32"/>
      <c r="I50" s="32"/>
      <c r="J50" s="32"/>
      <c r="K50" s="28"/>
      <c r="L50" s="33"/>
      <c r="M50" s="33">
        <v>18</v>
      </c>
      <c r="N50" s="33"/>
      <c r="O50" s="70">
        <v>2</v>
      </c>
      <c r="P50" s="33"/>
      <c r="Q50" s="33"/>
      <c r="R50" s="33"/>
      <c r="S50" s="28"/>
      <c r="T50" s="34"/>
      <c r="U50" s="34"/>
      <c r="V50" s="34"/>
      <c r="W50" s="28"/>
      <c r="X50" s="34"/>
      <c r="Y50" s="34"/>
      <c r="Z50" s="34"/>
      <c r="AA50" s="28"/>
      <c r="AB50" s="39">
        <f t="shared" ref="AB50:AB67" si="39">AC50+AD50+AE50</f>
        <v>18</v>
      </c>
      <c r="AC50" s="30">
        <f t="shared" ref="AC50:AF54" si="40">D50+H50+L50+P50+T50+X50</f>
        <v>0</v>
      </c>
      <c r="AD50" s="67">
        <f t="shared" si="40"/>
        <v>18</v>
      </c>
      <c r="AE50" s="30">
        <f t="shared" si="40"/>
        <v>0</v>
      </c>
      <c r="AF50" s="96">
        <f t="shared" si="40"/>
        <v>2</v>
      </c>
    </row>
    <row r="51" spans="1:32" s="15" customFormat="1" ht="20.100000000000001" customHeight="1">
      <c r="A51" s="90">
        <v>30</v>
      </c>
      <c r="B51" s="92" t="s">
        <v>76</v>
      </c>
      <c r="C51" s="98" t="s">
        <v>37</v>
      </c>
      <c r="D51" s="32"/>
      <c r="E51" s="32"/>
      <c r="F51" s="32"/>
      <c r="G51" s="28"/>
      <c r="H51" s="32"/>
      <c r="I51" s="32"/>
      <c r="J51" s="32"/>
      <c r="K51" s="28"/>
      <c r="L51" s="33"/>
      <c r="M51" s="33">
        <v>18</v>
      </c>
      <c r="N51" s="33"/>
      <c r="O51" s="70">
        <v>2</v>
      </c>
      <c r="P51" s="33"/>
      <c r="Q51" s="33"/>
      <c r="R51" s="33"/>
      <c r="S51" s="28"/>
      <c r="T51" s="34"/>
      <c r="U51" s="34"/>
      <c r="V51" s="34"/>
      <c r="W51" s="28"/>
      <c r="X51" s="34"/>
      <c r="Y51" s="34"/>
      <c r="Z51" s="34"/>
      <c r="AA51" s="28"/>
      <c r="AB51" s="39">
        <f t="shared" si="39"/>
        <v>18</v>
      </c>
      <c r="AC51" s="30">
        <f t="shared" si="40"/>
        <v>0</v>
      </c>
      <c r="AD51" s="67">
        <f t="shared" si="40"/>
        <v>18</v>
      </c>
      <c r="AE51" s="30">
        <f t="shared" si="40"/>
        <v>0</v>
      </c>
      <c r="AF51" s="96">
        <f t="shared" si="40"/>
        <v>2</v>
      </c>
    </row>
    <row r="52" spans="1:32" s="15" customFormat="1" ht="20.100000000000001" customHeight="1">
      <c r="A52" s="90">
        <v>31</v>
      </c>
      <c r="B52" s="92" t="s">
        <v>77</v>
      </c>
      <c r="C52" s="98" t="s">
        <v>37</v>
      </c>
      <c r="D52" s="32"/>
      <c r="E52" s="32"/>
      <c r="F52" s="32"/>
      <c r="G52" s="28"/>
      <c r="H52" s="32"/>
      <c r="I52" s="32"/>
      <c r="J52" s="32"/>
      <c r="K52" s="28"/>
      <c r="L52" s="33"/>
      <c r="M52" s="33">
        <v>18</v>
      </c>
      <c r="N52" s="33"/>
      <c r="O52" s="70">
        <v>1</v>
      </c>
      <c r="P52" s="33"/>
      <c r="Q52" s="33"/>
      <c r="R52" s="33"/>
      <c r="S52" s="28"/>
      <c r="T52" s="34"/>
      <c r="U52" s="34"/>
      <c r="V52" s="34"/>
      <c r="W52" s="28"/>
      <c r="X52" s="34"/>
      <c r="Y52" s="34"/>
      <c r="Z52" s="34"/>
      <c r="AA52" s="28"/>
      <c r="AB52" s="39">
        <f t="shared" si="39"/>
        <v>18</v>
      </c>
      <c r="AC52" s="30">
        <f t="shared" si="40"/>
        <v>0</v>
      </c>
      <c r="AD52" s="67">
        <f t="shared" si="40"/>
        <v>18</v>
      </c>
      <c r="AE52" s="30">
        <f t="shared" si="40"/>
        <v>0</v>
      </c>
      <c r="AF52" s="96">
        <f t="shared" si="40"/>
        <v>1</v>
      </c>
    </row>
    <row r="53" spans="1:32" s="15" customFormat="1" ht="20.100000000000001" customHeight="1">
      <c r="A53" s="90">
        <v>32</v>
      </c>
      <c r="B53" s="92" t="s">
        <v>78</v>
      </c>
      <c r="C53" s="98" t="s">
        <v>37</v>
      </c>
      <c r="D53" s="32"/>
      <c r="E53" s="32"/>
      <c r="F53" s="32"/>
      <c r="G53" s="28"/>
      <c r="H53" s="32"/>
      <c r="I53" s="32"/>
      <c r="J53" s="32"/>
      <c r="K53" s="28"/>
      <c r="L53" s="33"/>
      <c r="M53" s="33">
        <v>18</v>
      </c>
      <c r="N53" s="33"/>
      <c r="O53" s="70">
        <v>1</v>
      </c>
      <c r="P53" s="33"/>
      <c r="Q53" s="33"/>
      <c r="R53" s="33"/>
      <c r="S53" s="28"/>
      <c r="T53" s="34"/>
      <c r="U53" s="34"/>
      <c r="V53" s="34"/>
      <c r="W53" s="28"/>
      <c r="X53" s="34"/>
      <c r="Y53" s="34"/>
      <c r="Z53" s="34"/>
      <c r="AA53" s="28"/>
      <c r="AB53" s="39">
        <f t="shared" si="39"/>
        <v>18</v>
      </c>
      <c r="AC53" s="30">
        <f t="shared" si="40"/>
        <v>0</v>
      </c>
      <c r="AD53" s="67">
        <f t="shared" si="40"/>
        <v>18</v>
      </c>
      <c r="AE53" s="30">
        <f t="shared" si="40"/>
        <v>0</v>
      </c>
      <c r="AF53" s="96">
        <f t="shared" si="40"/>
        <v>1</v>
      </c>
    </row>
    <row r="54" spans="1:32" s="15" customFormat="1" ht="20.100000000000001" customHeight="1">
      <c r="A54" s="90">
        <v>33</v>
      </c>
      <c r="B54" s="92" t="s">
        <v>79</v>
      </c>
      <c r="C54" s="98" t="s">
        <v>37</v>
      </c>
      <c r="D54" s="32"/>
      <c r="E54" s="32"/>
      <c r="F54" s="32"/>
      <c r="G54" s="28"/>
      <c r="H54" s="32"/>
      <c r="I54" s="32"/>
      <c r="J54" s="32"/>
      <c r="K54" s="28"/>
      <c r="L54" s="33"/>
      <c r="M54" s="33">
        <v>18</v>
      </c>
      <c r="N54" s="33"/>
      <c r="O54" s="70">
        <v>1</v>
      </c>
      <c r="P54" s="33"/>
      <c r="Q54" s="33"/>
      <c r="R54" s="33"/>
      <c r="S54" s="28"/>
      <c r="T54" s="34"/>
      <c r="U54" s="34"/>
      <c r="V54" s="34"/>
      <c r="W54" s="28"/>
      <c r="X54" s="34"/>
      <c r="Y54" s="34"/>
      <c r="Z54" s="34"/>
      <c r="AA54" s="28"/>
      <c r="AB54" s="88">
        <f t="shared" si="39"/>
        <v>18</v>
      </c>
      <c r="AC54" s="67">
        <f t="shared" si="40"/>
        <v>0</v>
      </c>
      <c r="AD54" s="67">
        <f t="shared" si="40"/>
        <v>18</v>
      </c>
      <c r="AE54" s="67">
        <f t="shared" si="40"/>
        <v>0</v>
      </c>
      <c r="AF54" s="96">
        <f t="shared" si="40"/>
        <v>1</v>
      </c>
    </row>
    <row r="55" spans="1:32" s="15" customFormat="1" ht="20.100000000000001" customHeight="1">
      <c r="A55" s="90">
        <v>34</v>
      </c>
      <c r="B55" s="92" t="s">
        <v>80</v>
      </c>
      <c r="C55" s="50" t="s">
        <v>61</v>
      </c>
      <c r="D55" s="32"/>
      <c r="E55" s="32"/>
      <c r="F55" s="32"/>
      <c r="G55" s="28"/>
      <c r="H55" s="32"/>
      <c r="I55" s="32"/>
      <c r="J55" s="32"/>
      <c r="K55" s="28"/>
      <c r="L55" s="33"/>
      <c r="M55" s="33"/>
      <c r="N55" s="33"/>
      <c r="O55" s="70"/>
      <c r="P55" s="33"/>
      <c r="Q55" s="33">
        <v>18</v>
      </c>
      <c r="R55" s="33"/>
      <c r="S55" s="28">
        <v>2</v>
      </c>
      <c r="T55" s="34"/>
      <c r="U55" s="34">
        <v>18</v>
      </c>
      <c r="V55" s="34"/>
      <c r="W55" s="28">
        <v>2</v>
      </c>
      <c r="X55" s="34"/>
      <c r="Y55" s="34">
        <v>18</v>
      </c>
      <c r="Z55" s="34"/>
      <c r="AA55" s="28">
        <v>2</v>
      </c>
      <c r="AB55" s="88">
        <f t="shared" si="39"/>
        <v>54</v>
      </c>
      <c r="AC55" s="67">
        <f t="shared" ref="AC55:AF58" si="41">D55+H55+L55+P55+T55+X55</f>
        <v>0</v>
      </c>
      <c r="AD55" s="67">
        <f t="shared" si="41"/>
        <v>54</v>
      </c>
      <c r="AE55" s="67">
        <f t="shared" si="41"/>
        <v>0</v>
      </c>
      <c r="AF55" s="96">
        <f t="shared" si="41"/>
        <v>6</v>
      </c>
    </row>
    <row r="56" spans="1:32" s="15" customFormat="1" ht="20.100000000000001" customHeight="1">
      <c r="A56" s="90">
        <v>35</v>
      </c>
      <c r="B56" s="92" t="s">
        <v>81</v>
      </c>
      <c r="C56" s="98" t="s">
        <v>61</v>
      </c>
      <c r="D56" s="32"/>
      <c r="E56" s="32"/>
      <c r="F56" s="32"/>
      <c r="G56" s="28"/>
      <c r="H56" s="32"/>
      <c r="I56" s="32"/>
      <c r="J56" s="32"/>
      <c r="K56" s="28"/>
      <c r="L56" s="33"/>
      <c r="M56" s="33"/>
      <c r="N56" s="33"/>
      <c r="O56" s="70"/>
      <c r="P56" s="33"/>
      <c r="Q56" s="33">
        <v>18</v>
      </c>
      <c r="R56" s="33"/>
      <c r="S56" s="28">
        <v>2</v>
      </c>
      <c r="T56" s="34"/>
      <c r="U56" s="34">
        <v>18</v>
      </c>
      <c r="V56" s="34"/>
      <c r="W56" s="28">
        <v>2</v>
      </c>
      <c r="X56" s="34"/>
      <c r="Y56" s="34">
        <v>28</v>
      </c>
      <c r="Z56" s="34"/>
      <c r="AA56" s="28">
        <v>2</v>
      </c>
      <c r="AB56" s="88">
        <f t="shared" si="39"/>
        <v>64</v>
      </c>
      <c r="AC56" s="67">
        <f t="shared" si="41"/>
        <v>0</v>
      </c>
      <c r="AD56" s="67">
        <f t="shared" si="41"/>
        <v>64</v>
      </c>
      <c r="AE56" s="67">
        <f t="shared" si="41"/>
        <v>0</v>
      </c>
      <c r="AF56" s="96">
        <f t="shared" si="41"/>
        <v>6</v>
      </c>
    </row>
    <row r="57" spans="1:32" s="15" customFormat="1" ht="20.100000000000001" customHeight="1">
      <c r="A57" s="90">
        <v>36</v>
      </c>
      <c r="B57" s="92" t="s">
        <v>82</v>
      </c>
      <c r="C57" s="98" t="s">
        <v>59</v>
      </c>
      <c r="D57" s="32"/>
      <c r="E57" s="32"/>
      <c r="F57" s="32"/>
      <c r="G57" s="28"/>
      <c r="H57" s="32"/>
      <c r="I57" s="32"/>
      <c r="J57" s="32"/>
      <c r="K57" s="28"/>
      <c r="L57" s="33"/>
      <c r="M57" s="33"/>
      <c r="N57" s="33"/>
      <c r="O57" s="70"/>
      <c r="P57" s="33"/>
      <c r="Q57" s="33">
        <v>18</v>
      </c>
      <c r="R57" s="33"/>
      <c r="S57" s="28">
        <v>1</v>
      </c>
      <c r="T57" s="34"/>
      <c r="U57" s="34">
        <v>9</v>
      </c>
      <c r="V57" s="34"/>
      <c r="W57" s="28">
        <v>1</v>
      </c>
      <c r="X57" s="34"/>
      <c r="Y57" s="34"/>
      <c r="Z57" s="34"/>
      <c r="AA57" s="28"/>
      <c r="AB57" s="88">
        <f t="shared" si="39"/>
        <v>27</v>
      </c>
      <c r="AC57" s="67">
        <f t="shared" si="41"/>
        <v>0</v>
      </c>
      <c r="AD57" s="67">
        <f t="shared" si="41"/>
        <v>27</v>
      </c>
      <c r="AE57" s="67">
        <f t="shared" si="41"/>
        <v>0</v>
      </c>
      <c r="AF57" s="96">
        <f t="shared" si="41"/>
        <v>2</v>
      </c>
    </row>
    <row r="58" spans="1:32" s="15" customFormat="1" ht="20.100000000000001" customHeight="1">
      <c r="A58" s="90">
        <v>37</v>
      </c>
      <c r="B58" s="92" t="s">
        <v>83</v>
      </c>
      <c r="C58" s="98" t="s">
        <v>61</v>
      </c>
      <c r="D58" s="32"/>
      <c r="E58" s="32"/>
      <c r="F58" s="32"/>
      <c r="G58" s="28"/>
      <c r="H58" s="32"/>
      <c r="I58" s="32"/>
      <c r="J58" s="32"/>
      <c r="K58" s="28"/>
      <c r="L58" s="33"/>
      <c r="M58" s="33"/>
      <c r="N58" s="33"/>
      <c r="O58" s="70"/>
      <c r="P58" s="33"/>
      <c r="Q58" s="33">
        <v>18</v>
      </c>
      <c r="R58" s="33"/>
      <c r="S58" s="28">
        <v>2</v>
      </c>
      <c r="T58" s="34"/>
      <c r="U58" s="34">
        <v>9</v>
      </c>
      <c r="V58" s="34"/>
      <c r="W58" s="28">
        <v>1</v>
      </c>
      <c r="X58" s="34"/>
      <c r="Y58" s="34">
        <v>9</v>
      </c>
      <c r="Z58" s="34"/>
      <c r="AA58" s="28">
        <v>1</v>
      </c>
      <c r="AB58" s="88">
        <f t="shared" si="39"/>
        <v>36</v>
      </c>
      <c r="AC58" s="67">
        <v>0</v>
      </c>
      <c r="AD58" s="67">
        <f t="shared" si="41"/>
        <v>36</v>
      </c>
      <c r="AE58" s="67">
        <v>0</v>
      </c>
      <c r="AF58" s="96">
        <v>4</v>
      </c>
    </row>
    <row r="59" spans="1:32" s="15" customFormat="1" ht="20.100000000000001" customHeight="1">
      <c r="A59" s="90">
        <v>38</v>
      </c>
      <c r="B59" s="92" t="s">
        <v>84</v>
      </c>
      <c r="C59" s="50" t="s">
        <v>66</v>
      </c>
      <c r="D59" s="32"/>
      <c r="E59" s="32"/>
      <c r="F59" s="32"/>
      <c r="G59" s="28"/>
      <c r="H59" s="32"/>
      <c r="I59" s="32"/>
      <c r="J59" s="32"/>
      <c r="K59" s="28"/>
      <c r="L59" s="33"/>
      <c r="M59" s="33"/>
      <c r="N59" s="33"/>
      <c r="O59" s="70"/>
      <c r="P59" s="33"/>
      <c r="Q59" s="33"/>
      <c r="R59" s="33"/>
      <c r="S59" s="28"/>
      <c r="T59" s="34"/>
      <c r="U59" s="34">
        <v>18</v>
      </c>
      <c r="V59" s="34"/>
      <c r="W59" s="28">
        <v>1</v>
      </c>
      <c r="X59" s="34"/>
      <c r="Y59" s="34"/>
      <c r="Z59" s="34"/>
      <c r="AA59" s="28"/>
      <c r="AB59" s="88">
        <f t="shared" si="39"/>
        <v>18</v>
      </c>
      <c r="AC59" s="67">
        <f t="shared" ref="AC59:AC67" si="42">D59+H59+L59+P59+T59+X59</f>
        <v>0</v>
      </c>
      <c r="AD59" s="67">
        <f t="shared" ref="AD59:AD67" si="43">E59+I59+M59+Q59+U59+Y59</f>
        <v>18</v>
      </c>
      <c r="AE59" s="67">
        <f t="shared" ref="AE59:AE67" si="44">F59+J59+N59+R59+V59+Z59</f>
        <v>0</v>
      </c>
      <c r="AF59" s="96">
        <f t="shared" ref="AF59:AF67" si="45">G59+K59+O59+S59+W59+AA59</f>
        <v>1</v>
      </c>
    </row>
    <row r="60" spans="1:32" s="15" customFormat="1" ht="20.100000000000001" customHeight="1">
      <c r="A60" s="90">
        <v>39</v>
      </c>
      <c r="B60" s="92" t="s">
        <v>85</v>
      </c>
      <c r="C60" s="98" t="s">
        <v>61</v>
      </c>
      <c r="D60" s="32"/>
      <c r="E60" s="32"/>
      <c r="F60" s="32"/>
      <c r="G60" s="28"/>
      <c r="H60" s="32"/>
      <c r="I60" s="32"/>
      <c r="J60" s="32"/>
      <c r="K60" s="28"/>
      <c r="L60" s="33"/>
      <c r="M60" s="33"/>
      <c r="N60" s="33"/>
      <c r="O60" s="70"/>
      <c r="P60" s="33"/>
      <c r="Q60" s="33"/>
      <c r="R60" s="33"/>
      <c r="S60" s="28"/>
      <c r="T60" s="34"/>
      <c r="U60" s="34">
        <v>18</v>
      </c>
      <c r="V60" s="34"/>
      <c r="W60" s="28">
        <v>2</v>
      </c>
      <c r="X60" s="34"/>
      <c r="Y60" s="34">
        <v>18</v>
      </c>
      <c r="Z60" s="34"/>
      <c r="AA60" s="28">
        <v>2</v>
      </c>
      <c r="AB60" s="88">
        <f t="shared" si="39"/>
        <v>36</v>
      </c>
      <c r="AC60" s="30">
        <f t="shared" si="42"/>
        <v>0</v>
      </c>
      <c r="AD60" s="67">
        <f t="shared" si="43"/>
        <v>36</v>
      </c>
      <c r="AE60" s="30">
        <f t="shared" si="44"/>
        <v>0</v>
      </c>
      <c r="AF60" s="96">
        <f t="shared" si="45"/>
        <v>4</v>
      </c>
    </row>
    <row r="61" spans="1:32" s="15" customFormat="1" ht="20.100000000000001" customHeight="1">
      <c r="A61" s="90">
        <v>40</v>
      </c>
      <c r="B61" s="92" t="s">
        <v>86</v>
      </c>
      <c r="C61" s="98" t="s">
        <v>61</v>
      </c>
      <c r="D61" s="32"/>
      <c r="E61" s="32"/>
      <c r="F61" s="32"/>
      <c r="G61" s="28"/>
      <c r="H61" s="32"/>
      <c r="I61" s="32"/>
      <c r="J61" s="32"/>
      <c r="K61" s="28"/>
      <c r="L61" s="33"/>
      <c r="M61" s="33"/>
      <c r="N61" s="33"/>
      <c r="O61" s="70"/>
      <c r="P61" s="33"/>
      <c r="Q61" s="33"/>
      <c r="R61" s="33"/>
      <c r="S61" s="28"/>
      <c r="T61" s="34"/>
      <c r="U61" s="34">
        <v>18</v>
      </c>
      <c r="V61" s="34"/>
      <c r="W61" s="28">
        <v>2</v>
      </c>
      <c r="X61" s="34"/>
      <c r="Y61" s="34">
        <v>28</v>
      </c>
      <c r="Z61" s="34"/>
      <c r="AA61" s="28">
        <v>2</v>
      </c>
      <c r="AB61" s="88">
        <f t="shared" si="39"/>
        <v>46</v>
      </c>
      <c r="AC61" s="30">
        <f t="shared" si="42"/>
        <v>0</v>
      </c>
      <c r="AD61" s="67">
        <f t="shared" si="43"/>
        <v>46</v>
      </c>
      <c r="AE61" s="30">
        <f t="shared" si="44"/>
        <v>0</v>
      </c>
      <c r="AF61" s="96">
        <f t="shared" si="45"/>
        <v>4</v>
      </c>
    </row>
    <row r="62" spans="1:32" s="15" customFormat="1" ht="20.100000000000001" customHeight="1">
      <c r="A62" s="90">
        <v>41</v>
      </c>
      <c r="B62" s="92" t="s">
        <v>87</v>
      </c>
      <c r="C62" s="98" t="s">
        <v>61</v>
      </c>
      <c r="D62" s="32"/>
      <c r="E62" s="32"/>
      <c r="F62" s="32"/>
      <c r="G62" s="28"/>
      <c r="H62" s="32"/>
      <c r="I62" s="32"/>
      <c r="J62" s="32"/>
      <c r="K62" s="28"/>
      <c r="L62" s="33"/>
      <c r="M62" s="33"/>
      <c r="N62" s="33"/>
      <c r="O62" s="70"/>
      <c r="P62" s="33"/>
      <c r="Q62" s="33"/>
      <c r="R62" s="33"/>
      <c r="S62" s="28"/>
      <c r="T62" s="34"/>
      <c r="U62" s="34">
        <v>18</v>
      </c>
      <c r="V62" s="34"/>
      <c r="W62" s="28">
        <v>2</v>
      </c>
      <c r="X62" s="34"/>
      <c r="Y62" s="34">
        <v>18</v>
      </c>
      <c r="Z62" s="34"/>
      <c r="AA62" s="28">
        <v>2</v>
      </c>
      <c r="AB62" s="88">
        <f t="shared" si="39"/>
        <v>36</v>
      </c>
      <c r="AC62" s="67">
        <f t="shared" si="42"/>
        <v>0</v>
      </c>
      <c r="AD62" s="67">
        <f t="shared" si="43"/>
        <v>36</v>
      </c>
      <c r="AE62" s="67">
        <f t="shared" si="44"/>
        <v>0</v>
      </c>
      <c r="AF62" s="96">
        <f t="shared" si="45"/>
        <v>4</v>
      </c>
    </row>
    <row r="63" spans="1:32" s="15" customFormat="1" ht="20.100000000000001" customHeight="1">
      <c r="A63" s="90">
        <v>42</v>
      </c>
      <c r="B63" s="92" t="s">
        <v>88</v>
      </c>
      <c r="C63" s="98" t="s">
        <v>66</v>
      </c>
      <c r="D63" s="32"/>
      <c r="E63" s="32"/>
      <c r="F63" s="32"/>
      <c r="G63" s="28"/>
      <c r="H63" s="32"/>
      <c r="I63" s="32"/>
      <c r="J63" s="32"/>
      <c r="K63" s="28"/>
      <c r="L63" s="33"/>
      <c r="M63" s="33"/>
      <c r="N63" s="33"/>
      <c r="O63" s="70"/>
      <c r="P63" s="33"/>
      <c r="Q63" s="33"/>
      <c r="R63" s="33"/>
      <c r="S63" s="28"/>
      <c r="T63" s="34"/>
      <c r="U63" s="34">
        <v>18</v>
      </c>
      <c r="V63" s="34"/>
      <c r="W63" s="28">
        <v>2</v>
      </c>
      <c r="X63" s="34"/>
      <c r="Y63" s="34"/>
      <c r="Z63" s="34"/>
      <c r="AA63" s="28"/>
      <c r="AB63" s="88">
        <f t="shared" si="39"/>
        <v>18</v>
      </c>
      <c r="AC63" s="67">
        <f t="shared" si="42"/>
        <v>0</v>
      </c>
      <c r="AD63" s="67">
        <f t="shared" si="43"/>
        <v>18</v>
      </c>
      <c r="AE63" s="67">
        <f t="shared" si="44"/>
        <v>0</v>
      </c>
      <c r="AF63" s="96">
        <f t="shared" si="45"/>
        <v>2</v>
      </c>
    </row>
    <row r="64" spans="1:32" s="15" customFormat="1" ht="20.100000000000001" customHeight="1">
      <c r="A64" s="90">
        <v>43</v>
      </c>
      <c r="B64" s="92" t="s">
        <v>89</v>
      </c>
      <c r="C64" s="98" t="s">
        <v>66</v>
      </c>
      <c r="D64" s="32"/>
      <c r="E64" s="32"/>
      <c r="F64" s="32"/>
      <c r="G64" s="28"/>
      <c r="H64" s="32"/>
      <c r="I64" s="32"/>
      <c r="J64" s="32"/>
      <c r="K64" s="28"/>
      <c r="L64" s="33"/>
      <c r="M64" s="33"/>
      <c r="N64" s="33"/>
      <c r="O64" s="70"/>
      <c r="P64" s="33"/>
      <c r="Q64" s="33"/>
      <c r="R64" s="33"/>
      <c r="S64" s="28"/>
      <c r="T64" s="34"/>
      <c r="U64" s="34">
        <v>18</v>
      </c>
      <c r="V64" s="34"/>
      <c r="W64" s="28">
        <v>1</v>
      </c>
      <c r="X64" s="34"/>
      <c r="Y64" s="34"/>
      <c r="Z64" s="34"/>
      <c r="AA64" s="28"/>
      <c r="AB64" s="88">
        <f t="shared" si="39"/>
        <v>18</v>
      </c>
      <c r="AC64" s="67">
        <f t="shared" si="42"/>
        <v>0</v>
      </c>
      <c r="AD64" s="67">
        <f t="shared" si="43"/>
        <v>18</v>
      </c>
      <c r="AE64" s="67">
        <f t="shared" si="44"/>
        <v>0</v>
      </c>
      <c r="AF64" s="96">
        <f t="shared" si="45"/>
        <v>1</v>
      </c>
    </row>
    <row r="65" spans="1:32" s="15" customFormat="1" ht="20.100000000000001" customHeight="1">
      <c r="A65" s="90">
        <v>44</v>
      </c>
      <c r="B65" s="92" t="s">
        <v>90</v>
      </c>
      <c r="C65" s="98" t="s">
        <v>61</v>
      </c>
      <c r="D65" s="32"/>
      <c r="E65" s="32"/>
      <c r="F65" s="32"/>
      <c r="G65" s="28"/>
      <c r="H65" s="32"/>
      <c r="I65" s="32"/>
      <c r="J65" s="32"/>
      <c r="K65" s="28"/>
      <c r="L65" s="33"/>
      <c r="M65" s="33"/>
      <c r="N65" s="33"/>
      <c r="O65" s="70"/>
      <c r="P65" s="33"/>
      <c r="Q65" s="33"/>
      <c r="R65" s="33"/>
      <c r="S65" s="28"/>
      <c r="T65" s="34"/>
      <c r="U65" s="34">
        <v>9</v>
      </c>
      <c r="V65" s="34"/>
      <c r="W65" s="28">
        <v>1</v>
      </c>
      <c r="X65" s="34"/>
      <c r="Y65" s="34">
        <v>9</v>
      </c>
      <c r="Z65" s="34"/>
      <c r="AA65" s="28">
        <v>1</v>
      </c>
      <c r="AB65" s="88">
        <f t="shared" si="39"/>
        <v>18</v>
      </c>
      <c r="AC65" s="30">
        <f t="shared" si="42"/>
        <v>0</v>
      </c>
      <c r="AD65" s="67">
        <f t="shared" si="43"/>
        <v>18</v>
      </c>
      <c r="AE65" s="30">
        <f t="shared" si="44"/>
        <v>0</v>
      </c>
      <c r="AF65" s="96">
        <f t="shared" si="45"/>
        <v>2</v>
      </c>
    </row>
    <row r="66" spans="1:32" s="15" customFormat="1" ht="20.100000000000001" customHeight="1">
      <c r="A66" s="90">
        <v>45</v>
      </c>
      <c r="B66" s="92" t="s">
        <v>91</v>
      </c>
      <c r="C66" s="98" t="s">
        <v>68</v>
      </c>
      <c r="D66" s="32"/>
      <c r="E66" s="32"/>
      <c r="F66" s="32"/>
      <c r="G66" s="28"/>
      <c r="H66" s="32"/>
      <c r="I66" s="32"/>
      <c r="J66" s="32"/>
      <c r="K66" s="28"/>
      <c r="L66" s="33"/>
      <c r="M66" s="33"/>
      <c r="N66" s="33"/>
      <c r="O66" s="70"/>
      <c r="P66" s="33"/>
      <c r="Q66" s="33"/>
      <c r="R66" s="33"/>
      <c r="S66" s="28"/>
      <c r="T66" s="34"/>
      <c r="U66" s="34"/>
      <c r="V66" s="34"/>
      <c r="W66" s="28"/>
      <c r="X66" s="34"/>
      <c r="Y66" s="34">
        <v>9</v>
      </c>
      <c r="Z66" s="34"/>
      <c r="AA66" s="28">
        <v>1</v>
      </c>
      <c r="AB66" s="88">
        <f t="shared" si="39"/>
        <v>9</v>
      </c>
      <c r="AC66" s="30">
        <v>0</v>
      </c>
      <c r="AD66" s="67">
        <f t="shared" si="43"/>
        <v>9</v>
      </c>
      <c r="AE66" s="30">
        <v>0</v>
      </c>
      <c r="AF66" s="96">
        <v>1</v>
      </c>
    </row>
    <row r="67" spans="1:32" s="14" customFormat="1" ht="20.100000000000001" customHeight="1">
      <c r="A67" s="90">
        <v>46</v>
      </c>
      <c r="B67" s="92" t="s">
        <v>92</v>
      </c>
      <c r="C67" s="45" t="s">
        <v>68</v>
      </c>
      <c r="D67" s="32"/>
      <c r="E67" s="32"/>
      <c r="F67" s="32"/>
      <c r="G67" s="28"/>
      <c r="H67" s="32"/>
      <c r="I67" s="32"/>
      <c r="J67" s="32"/>
      <c r="K67" s="28"/>
      <c r="L67" s="33"/>
      <c r="M67" s="33"/>
      <c r="N67" s="33"/>
      <c r="O67" s="70"/>
      <c r="P67" s="33"/>
      <c r="Q67" s="33"/>
      <c r="R67" s="33"/>
      <c r="S67" s="62"/>
      <c r="T67" s="34"/>
      <c r="U67" s="34"/>
      <c r="V67" s="34"/>
      <c r="W67" s="28"/>
      <c r="X67" s="34"/>
      <c r="Y67" s="34">
        <v>9</v>
      </c>
      <c r="Z67" s="34"/>
      <c r="AA67" s="28">
        <v>1</v>
      </c>
      <c r="AB67" s="88">
        <f t="shared" si="39"/>
        <v>9</v>
      </c>
      <c r="AC67" s="67">
        <f t="shared" si="42"/>
        <v>0</v>
      </c>
      <c r="AD67" s="67">
        <f t="shared" si="43"/>
        <v>9</v>
      </c>
      <c r="AE67" s="67">
        <f t="shared" si="44"/>
        <v>0</v>
      </c>
      <c r="AF67" s="96">
        <f t="shared" si="45"/>
        <v>1</v>
      </c>
    </row>
    <row r="68" spans="1:32" s="15" customFormat="1" ht="20.100000000000001" customHeight="1">
      <c r="A68" s="148" t="s">
        <v>93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50"/>
      <c r="AB68" s="43">
        <v>960</v>
      </c>
      <c r="AC68" s="43">
        <f>SUM(AC69:AC69)</f>
        <v>0</v>
      </c>
      <c r="AD68" s="43">
        <f>SUM(AD69:AD69)</f>
        <v>0</v>
      </c>
      <c r="AE68" s="43">
        <f>SUM(AE69:AE69)</f>
        <v>0</v>
      </c>
      <c r="AF68" s="94">
        <f>SUM(AF69:AF69)</f>
        <v>32</v>
      </c>
    </row>
    <row r="69" spans="1:32" s="14" customFormat="1" ht="20.100000000000001" customHeight="1">
      <c r="A69" s="93">
        <v>47</v>
      </c>
      <c r="B69" s="91" t="s">
        <v>94</v>
      </c>
      <c r="C69" s="108" t="s">
        <v>61</v>
      </c>
      <c r="D69" s="37"/>
      <c r="E69" s="37"/>
      <c r="F69" s="37"/>
      <c r="G69" s="76"/>
      <c r="H69" s="37"/>
      <c r="I69" s="37"/>
      <c r="J69" s="37"/>
      <c r="K69" s="77"/>
      <c r="L69" s="170">
        <v>330</v>
      </c>
      <c r="M69" s="171"/>
      <c r="N69" s="172"/>
      <c r="O69" s="78">
        <v>11</v>
      </c>
      <c r="P69" s="173">
        <v>330</v>
      </c>
      <c r="Q69" s="174"/>
      <c r="R69" s="175"/>
      <c r="S69" s="31">
        <v>11</v>
      </c>
      <c r="T69" s="176">
        <v>150</v>
      </c>
      <c r="U69" s="177"/>
      <c r="V69" s="178"/>
      <c r="W69" s="31">
        <v>5</v>
      </c>
      <c r="X69" s="176">
        <v>150</v>
      </c>
      <c r="Y69" s="177"/>
      <c r="Z69" s="179"/>
      <c r="AA69" s="106">
        <v>5</v>
      </c>
      <c r="AB69" s="88">
        <v>960</v>
      </c>
      <c r="AC69" s="30">
        <v>0</v>
      </c>
      <c r="AD69" s="30">
        <f t="shared" ref="AD69" si="46">E69+I69+M69+Q69+U69+Y69</f>
        <v>0</v>
      </c>
      <c r="AE69" s="30">
        <f t="shared" ref="AE69" si="47">F69+J69+N69+R69+V69+Z69</f>
        <v>0</v>
      </c>
      <c r="AF69" s="95">
        <f t="shared" ref="AF69" si="48">G69+K69+O69+S69+W69+AA69</f>
        <v>32</v>
      </c>
    </row>
    <row r="70" spans="1:32" s="14" customFormat="1" ht="20.100000000000001" customHeight="1">
      <c r="A70" s="161" t="s">
        <v>95</v>
      </c>
      <c r="B70" s="162"/>
      <c r="C70" s="163"/>
      <c r="D70" s="37">
        <f t="shared" ref="D70:AA70" si="49">SUM(D17:D22,D24:D28,D30:D34,D36:D39,D41:D45,D46:D67,D69)</f>
        <v>45</v>
      </c>
      <c r="E70" s="37">
        <f t="shared" si="49"/>
        <v>261</v>
      </c>
      <c r="F70" s="37">
        <f t="shared" si="49"/>
        <v>0</v>
      </c>
      <c r="G70" s="76">
        <f t="shared" si="49"/>
        <v>30</v>
      </c>
      <c r="H70" s="37">
        <f t="shared" si="49"/>
        <v>18</v>
      </c>
      <c r="I70" s="37">
        <f t="shared" si="49"/>
        <v>244</v>
      </c>
      <c r="J70" s="37">
        <f t="shared" si="49"/>
        <v>0</v>
      </c>
      <c r="K70" s="76">
        <f t="shared" si="49"/>
        <v>30</v>
      </c>
      <c r="L70" s="104">
        <f>SUM(L17:L22,L24:L28,L30:L34,L36:L39,L41:L45,L46:L67)</f>
        <v>36</v>
      </c>
      <c r="M70" s="104">
        <f t="shared" si="49"/>
        <v>172</v>
      </c>
      <c r="N70" s="104">
        <f t="shared" si="49"/>
        <v>0</v>
      </c>
      <c r="O70" s="76">
        <f t="shared" si="49"/>
        <v>30</v>
      </c>
      <c r="P70" s="104">
        <f>SUM(P17:P22,P24:P28,P30:P34,P36:P39,P41:P45,P46:P67)</f>
        <v>27</v>
      </c>
      <c r="Q70" s="104">
        <f t="shared" si="49"/>
        <v>180</v>
      </c>
      <c r="R70" s="104">
        <f t="shared" si="49"/>
        <v>0</v>
      </c>
      <c r="S70" s="76">
        <f t="shared" si="49"/>
        <v>30</v>
      </c>
      <c r="T70" s="105">
        <f>SUM(T17:T22,T24:T28,T30:T34,T36:T39,T41:T45,T46:T67)</f>
        <v>18</v>
      </c>
      <c r="U70" s="105">
        <f t="shared" si="49"/>
        <v>261</v>
      </c>
      <c r="V70" s="105">
        <f t="shared" si="49"/>
        <v>0</v>
      </c>
      <c r="W70" s="76">
        <f t="shared" si="49"/>
        <v>30</v>
      </c>
      <c r="X70" s="105">
        <f>SUM(X17:X22,X24:X28,X30:X34,X36:X39,X41:X45,X46:X67)</f>
        <v>0</v>
      </c>
      <c r="Y70" s="105">
        <f t="shared" si="49"/>
        <v>218</v>
      </c>
      <c r="Z70" s="105">
        <f t="shared" si="49"/>
        <v>0</v>
      </c>
      <c r="AA70" s="76">
        <f t="shared" si="49"/>
        <v>30</v>
      </c>
      <c r="AB70" s="39">
        <f>AB16+AB23+AB29+AB35+AB40+AB46+AB68</f>
        <v>2440</v>
      </c>
      <c r="AC70" s="30">
        <f>D70+H70+L70+P70+T70+X70</f>
        <v>144</v>
      </c>
      <c r="AD70" s="30">
        <f>E70+I70+M70+Q70+U70+Y70</f>
        <v>1336</v>
      </c>
      <c r="AE70" s="30">
        <f t="shared" ref="AE70" si="50">F70+J70+N70+R70+V70+Z70</f>
        <v>0</v>
      </c>
      <c r="AF70" s="95">
        <f>AF16+AF23+AF29+AF35+AF40+AF46+AF68</f>
        <v>180</v>
      </c>
    </row>
    <row r="71" spans="1:32" s="14" customFormat="1" ht="20.100000000000001" customHeight="1">
      <c r="A71" s="164"/>
      <c r="B71" s="165"/>
      <c r="C71" s="166"/>
      <c r="D71" s="151">
        <f>SUM(D70:F70)</f>
        <v>306</v>
      </c>
      <c r="E71" s="152"/>
      <c r="F71" s="153"/>
      <c r="G71" s="38"/>
      <c r="H71" s="151">
        <f>SUM(H70:J70)</f>
        <v>262</v>
      </c>
      <c r="I71" s="152"/>
      <c r="J71" s="153"/>
      <c r="K71" s="198">
        <f>G70+K70</f>
        <v>60</v>
      </c>
      <c r="L71" s="154">
        <f>SUM(L70:N70)+L69</f>
        <v>538</v>
      </c>
      <c r="M71" s="155"/>
      <c r="N71" s="156"/>
      <c r="O71" s="97"/>
      <c r="P71" s="157">
        <f>SUM(P70:R70)+P69</f>
        <v>537</v>
      </c>
      <c r="Q71" s="155"/>
      <c r="R71" s="158"/>
      <c r="S71" s="200">
        <f>O70+S70</f>
        <v>60</v>
      </c>
      <c r="T71" s="159">
        <f>SUM(T70:V70)+T69</f>
        <v>429</v>
      </c>
      <c r="U71" s="152"/>
      <c r="V71" s="153"/>
      <c r="W71" s="53"/>
      <c r="X71" s="159">
        <f>SUM(X70:Z70)+X69</f>
        <v>368</v>
      </c>
      <c r="Y71" s="152"/>
      <c r="Z71" s="160"/>
      <c r="AA71" s="202">
        <f>W70+AA70</f>
        <v>60</v>
      </c>
      <c r="AB71" s="204">
        <f>D72+L72+T72</f>
        <v>2440</v>
      </c>
      <c r="AC71" s="205"/>
      <c r="AD71" s="205"/>
      <c r="AE71" s="206"/>
      <c r="AF71" s="194">
        <f t="shared" ref="AF71" si="51">G71+K71+O71+S71+W71+AA71</f>
        <v>180</v>
      </c>
    </row>
    <row r="72" spans="1:32" s="14" customFormat="1" ht="20.100000000000001" customHeight="1">
      <c r="A72" s="167"/>
      <c r="B72" s="168"/>
      <c r="C72" s="169"/>
      <c r="D72" s="151">
        <f>D71+H71</f>
        <v>568</v>
      </c>
      <c r="E72" s="152"/>
      <c r="F72" s="152"/>
      <c r="G72" s="152"/>
      <c r="H72" s="152"/>
      <c r="I72" s="152"/>
      <c r="J72" s="153"/>
      <c r="K72" s="199"/>
      <c r="L72" s="196">
        <f>L71+P71</f>
        <v>1075</v>
      </c>
      <c r="M72" s="197"/>
      <c r="N72" s="197"/>
      <c r="O72" s="197"/>
      <c r="P72" s="197"/>
      <c r="Q72" s="197"/>
      <c r="R72" s="197"/>
      <c r="S72" s="201"/>
      <c r="T72" s="159">
        <f>T71+X71</f>
        <v>797</v>
      </c>
      <c r="U72" s="214"/>
      <c r="V72" s="214"/>
      <c r="W72" s="214"/>
      <c r="X72" s="214"/>
      <c r="Y72" s="214"/>
      <c r="Z72" s="215"/>
      <c r="AA72" s="203"/>
      <c r="AB72" s="207"/>
      <c r="AC72" s="208"/>
      <c r="AD72" s="208"/>
      <c r="AE72" s="209"/>
      <c r="AF72" s="195"/>
    </row>
    <row r="73" spans="1:32" s="14" customFormat="1">
      <c r="A73" s="16"/>
      <c r="B73" s="17"/>
      <c r="C73" s="18"/>
      <c r="D73" s="19"/>
      <c r="E73" s="19"/>
      <c r="F73" s="20"/>
      <c r="G73" s="19"/>
      <c r="H73" s="19"/>
      <c r="I73" s="19"/>
      <c r="J73" s="20"/>
      <c r="K73" s="21"/>
      <c r="L73" s="21"/>
      <c r="M73" s="22"/>
      <c r="N73" s="23"/>
      <c r="O73" s="24"/>
      <c r="P73" s="24"/>
      <c r="Q73" s="24"/>
      <c r="R73" s="25"/>
      <c r="S73" s="22"/>
      <c r="T73" s="22"/>
      <c r="U73" s="22"/>
      <c r="V73" s="23"/>
      <c r="W73" s="24"/>
      <c r="X73" s="24"/>
      <c r="Y73" s="24"/>
      <c r="Z73" s="25"/>
      <c r="AA73" s="26"/>
      <c r="AB73" s="40"/>
      <c r="AC73" s="40"/>
      <c r="AD73" s="40"/>
      <c r="AE73" s="41"/>
      <c r="AF73" s="36"/>
    </row>
    <row r="74" spans="1:32" ht="12.75" customHeight="1"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O74" s="4"/>
      <c r="S74" s="4"/>
      <c r="W74" s="4"/>
      <c r="AA74" s="4"/>
      <c r="AE74" s="42"/>
    </row>
    <row r="76" spans="1:32">
      <c r="O76" s="81"/>
      <c r="S76" s="81"/>
      <c r="W76" s="81"/>
      <c r="AA76" s="81"/>
    </row>
    <row r="77" spans="1:32">
      <c r="O77" s="81"/>
      <c r="S77" s="81"/>
      <c r="W77" s="81"/>
      <c r="AA77" s="81"/>
    </row>
    <row r="78" spans="1:32">
      <c r="O78" s="81"/>
      <c r="S78" s="81"/>
      <c r="W78" s="81"/>
      <c r="AA78" s="81"/>
    </row>
  </sheetData>
  <mergeCells count="60">
    <mergeCell ref="AF71:AF72"/>
    <mergeCell ref="D72:J72"/>
    <mergeCell ref="L72:R72"/>
    <mergeCell ref="T72:Z72"/>
    <mergeCell ref="K71:K72"/>
    <mergeCell ref="S71:S72"/>
    <mergeCell ref="AA71:AA72"/>
    <mergeCell ref="AB71:AE72"/>
    <mergeCell ref="AA14:AA15"/>
    <mergeCell ref="L13:S13"/>
    <mergeCell ref="T13:AA13"/>
    <mergeCell ref="AB13:AB15"/>
    <mergeCell ref="L14:N14"/>
    <mergeCell ref="X14:Z14"/>
    <mergeCell ref="A40:AA40"/>
    <mergeCell ref="C24:C28"/>
    <mergeCell ref="A29:AA29"/>
    <mergeCell ref="A35:AA35"/>
    <mergeCell ref="A16:AA16"/>
    <mergeCell ref="A23:AA23"/>
    <mergeCell ref="B74:L74"/>
    <mergeCell ref="A68:AA68"/>
    <mergeCell ref="D71:F71"/>
    <mergeCell ref="H71:J71"/>
    <mergeCell ref="L71:N71"/>
    <mergeCell ref="P71:R71"/>
    <mergeCell ref="T71:V71"/>
    <mergeCell ref="X71:Z71"/>
    <mergeCell ref="A70:C72"/>
    <mergeCell ref="L69:N69"/>
    <mergeCell ref="P69:R69"/>
    <mergeCell ref="T69:V69"/>
    <mergeCell ref="X69:Z69"/>
    <mergeCell ref="B46:AA46"/>
    <mergeCell ref="A12:AF12"/>
    <mergeCell ref="T14:V14"/>
    <mergeCell ref="W14:W15"/>
    <mergeCell ref="A1:AF1"/>
    <mergeCell ref="A2:AF2"/>
    <mergeCell ref="A3:AF3"/>
    <mergeCell ref="A4:AF4"/>
    <mergeCell ref="A5:AF5"/>
    <mergeCell ref="K14:K15"/>
    <mergeCell ref="H14:J14"/>
    <mergeCell ref="AC13:AE14"/>
    <mergeCell ref="AF13:AF15"/>
    <mergeCell ref="S14:S15"/>
    <mergeCell ref="P14:R14"/>
    <mergeCell ref="O14:O15"/>
    <mergeCell ref="G14:G15"/>
    <mergeCell ref="D14:F14"/>
    <mergeCell ref="A13:A15"/>
    <mergeCell ref="B13:B15"/>
    <mergeCell ref="C13:C15"/>
    <mergeCell ref="D13:K13"/>
    <mergeCell ref="A6:AF6"/>
    <mergeCell ref="A7:AF7"/>
    <mergeCell ref="A8:AF8"/>
    <mergeCell ref="A9:AF9"/>
    <mergeCell ref="A11:AF11"/>
  </mergeCells>
  <phoneticPr fontId="1" type="noConversion"/>
  <printOptions horizontalCentered="1"/>
  <pageMargins left="0.59055118110236227" right="0.59055118110236227" top="0.39370078740157483" bottom="0.39370078740157483" header="0.23622047244094491" footer="0.31496062992125984"/>
  <pageSetup paperSize="9" scale="5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69"/>
  <sheetViews>
    <sheetView zoomScaleNormal="100" zoomScalePageLayoutView="125" workbookViewId="0">
      <selection activeCell="A64" sqref="A64:XFD67"/>
    </sheetView>
  </sheetViews>
  <sheetFormatPr defaultColWidth="8.85546875" defaultRowHeight="12.75"/>
  <cols>
    <col min="1" max="1" width="3" style="2" customWidth="1"/>
    <col min="2" max="2" width="26.85546875" style="2" customWidth="1"/>
    <col min="3" max="3" width="6.42578125" style="3" customWidth="1"/>
    <col min="4" max="6" width="3.7109375" style="4" customWidth="1"/>
    <col min="7" max="7" width="3.7109375" style="5" customWidth="1"/>
    <col min="8" max="10" width="3.7109375" style="4" customWidth="1"/>
    <col min="11" max="11" width="3.7109375" style="5" customWidth="1"/>
    <col min="12" max="14" width="3.7109375" style="4" customWidth="1"/>
    <col min="15" max="15" width="3.7109375" style="5" customWidth="1"/>
    <col min="16" max="18" width="3.7109375" style="4" customWidth="1"/>
    <col min="19" max="19" width="3.7109375" style="5" customWidth="1"/>
    <col min="20" max="22" width="3.7109375" style="4" customWidth="1"/>
    <col min="23" max="23" width="3.7109375" style="5" customWidth="1"/>
    <col min="24" max="26" width="3.7109375" style="4" customWidth="1"/>
    <col min="27" max="27" width="3.7109375" style="5" customWidth="1"/>
    <col min="28" max="28" width="6.140625" style="7" customWidth="1"/>
    <col min="29" max="30" width="4.7109375" style="7" customWidth="1"/>
    <col min="31" max="31" width="4.85546875" style="7" customWidth="1"/>
    <col min="32" max="32" width="4.7109375" style="6" customWidth="1"/>
    <col min="33" max="37" width="2.28515625" customWidth="1"/>
    <col min="38" max="42" width="2.42578125" customWidth="1"/>
    <col min="43" max="43" width="5.28515625" customWidth="1"/>
    <col min="44" max="44" width="3.7109375" customWidth="1"/>
    <col min="45" max="45" width="4.140625" customWidth="1"/>
    <col min="46" max="46" width="3.7109375" customWidth="1"/>
    <col min="47" max="47" width="4.42578125" customWidth="1"/>
  </cols>
  <sheetData>
    <row r="1" spans="1:37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8"/>
      <c r="AH1" s="8"/>
      <c r="AI1" s="8"/>
      <c r="AJ1" s="8"/>
      <c r="AK1" s="8"/>
    </row>
    <row r="2" spans="1:37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8"/>
      <c r="AH2" s="8"/>
      <c r="AI2" s="8"/>
      <c r="AJ2" s="8"/>
      <c r="AK2" s="8"/>
    </row>
    <row r="3" spans="1:37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8"/>
      <c r="AH3" s="8"/>
      <c r="AI3" s="8"/>
      <c r="AJ3" s="8"/>
      <c r="AK3" s="8"/>
    </row>
    <row r="4" spans="1:37">
      <c r="A4" s="136" t="s">
        <v>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8"/>
      <c r="AH4" s="8"/>
      <c r="AI4" s="8"/>
      <c r="AJ4" s="8"/>
      <c r="AK4" s="8"/>
    </row>
    <row r="5" spans="1:37" ht="12.75" customHeight="1">
      <c r="A5" s="137" t="s">
        <v>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9"/>
      <c r="AH5" s="9"/>
      <c r="AI5" s="9"/>
      <c r="AJ5" s="9"/>
      <c r="AK5" s="9"/>
    </row>
    <row r="6" spans="1:37" ht="12.75" customHeight="1">
      <c r="A6" s="110" t="s">
        <v>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0"/>
      <c r="AH6" s="10"/>
      <c r="AI6" s="10"/>
      <c r="AJ6" s="10"/>
      <c r="AK6" s="10"/>
    </row>
    <row r="7" spans="1:37">
      <c r="A7" s="111" t="s">
        <v>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"/>
      <c r="AH7" s="11"/>
      <c r="AI7" s="11"/>
      <c r="AJ7" s="11"/>
      <c r="AK7" s="11"/>
    </row>
    <row r="8" spans="1:37">
      <c r="A8" s="112" t="s">
        <v>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2"/>
      <c r="AH8" s="12"/>
      <c r="AI8" s="12"/>
      <c r="AJ8" s="12"/>
      <c r="AK8" s="12"/>
    </row>
    <row r="9" spans="1:37">
      <c r="A9" s="112" t="s">
        <v>96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2"/>
      <c r="AH9" s="12"/>
      <c r="AI9" s="12"/>
      <c r="AJ9" s="12"/>
      <c r="AK9" s="12"/>
    </row>
    <row r="10" spans="1:37" ht="8.25" customHeigh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>
      <c r="A11" s="113" t="s">
        <v>97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3"/>
      <c r="AH11" s="13"/>
      <c r="AI11" s="13"/>
      <c r="AJ11" s="13"/>
      <c r="AK11" s="13"/>
    </row>
    <row r="12" spans="1:37" s="1" customFormat="1" ht="13.5" thickBo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</row>
    <row r="13" spans="1:37" s="14" customFormat="1" ht="12.75" customHeight="1">
      <c r="A13" s="119" t="s">
        <v>10</v>
      </c>
      <c r="B13" s="122" t="s">
        <v>11</v>
      </c>
      <c r="C13" s="125" t="s">
        <v>12</v>
      </c>
      <c r="D13" s="128" t="s">
        <v>13</v>
      </c>
      <c r="E13" s="129"/>
      <c r="F13" s="129"/>
      <c r="G13" s="129"/>
      <c r="H13" s="129"/>
      <c r="I13" s="129"/>
      <c r="J13" s="129"/>
      <c r="K13" s="130"/>
      <c r="L13" s="128" t="s">
        <v>14</v>
      </c>
      <c r="M13" s="129"/>
      <c r="N13" s="129"/>
      <c r="O13" s="129"/>
      <c r="P13" s="129"/>
      <c r="Q13" s="129"/>
      <c r="R13" s="129"/>
      <c r="S13" s="130"/>
      <c r="T13" s="128" t="s">
        <v>15</v>
      </c>
      <c r="U13" s="129"/>
      <c r="V13" s="129"/>
      <c r="W13" s="129"/>
      <c r="X13" s="129"/>
      <c r="Y13" s="129"/>
      <c r="Z13" s="129"/>
      <c r="AA13" s="130"/>
      <c r="AB13" s="191" t="s">
        <v>16</v>
      </c>
      <c r="AC13" s="138" t="s">
        <v>17</v>
      </c>
      <c r="AD13" s="139"/>
      <c r="AE13" s="140"/>
      <c r="AF13" s="144" t="s">
        <v>18</v>
      </c>
    </row>
    <row r="14" spans="1:37" s="14" customFormat="1">
      <c r="A14" s="120"/>
      <c r="B14" s="123"/>
      <c r="C14" s="126"/>
      <c r="D14" s="116" t="s">
        <v>19</v>
      </c>
      <c r="E14" s="117"/>
      <c r="F14" s="118"/>
      <c r="G14" s="114" t="s">
        <v>18</v>
      </c>
      <c r="H14" s="116" t="s">
        <v>20</v>
      </c>
      <c r="I14" s="117"/>
      <c r="J14" s="118"/>
      <c r="K14" s="114" t="s">
        <v>18</v>
      </c>
      <c r="L14" s="116" t="s">
        <v>21</v>
      </c>
      <c r="M14" s="117"/>
      <c r="N14" s="118"/>
      <c r="O14" s="114" t="s">
        <v>18</v>
      </c>
      <c r="P14" s="116" t="s">
        <v>22</v>
      </c>
      <c r="Q14" s="117"/>
      <c r="R14" s="118"/>
      <c r="S14" s="114" t="s">
        <v>18</v>
      </c>
      <c r="T14" s="116" t="s">
        <v>23</v>
      </c>
      <c r="U14" s="117"/>
      <c r="V14" s="118"/>
      <c r="W14" s="114" t="s">
        <v>18</v>
      </c>
      <c r="X14" s="116" t="s">
        <v>24</v>
      </c>
      <c r="Y14" s="117"/>
      <c r="Z14" s="118"/>
      <c r="AA14" s="114" t="s">
        <v>18</v>
      </c>
      <c r="AB14" s="192"/>
      <c r="AC14" s="141"/>
      <c r="AD14" s="142"/>
      <c r="AE14" s="143"/>
      <c r="AF14" s="145"/>
    </row>
    <row r="15" spans="1:37" s="14" customFormat="1" ht="18.95" customHeight="1">
      <c r="A15" s="121"/>
      <c r="B15" s="124"/>
      <c r="C15" s="127"/>
      <c r="D15" s="101" t="s">
        <v>25</v>
      </c>
      <c r="E15" s="101" t="s">
        <v>26</v>
      </c>
      <c r="F15" s="101" t="s">
        <v>27</v>
      </c>
      <c r="G15" s="115"/>
      <c r="H15" s="101" t="s">
        <v>25</v>
      </c>
      <c r="I15" s="101" t="s">
        <v>26</v>
      </c>
      <c r="J15" s="101" t="s">
        <v>27</v>
      </c>
      <c r="K15" s="115"/>
      <c r="L15" s="102" t="s">
        <v>25</v>
      </c>
      <c r="M15" s="102" t="s">
        <v>26</v>
      </c>
      <c r="N15" s="102" t="s">
        <v>27</v>
      </c>
      <c r="O15" s="115"/>
      <c r="P15" s="102" t="s">
        <v>25</v>
      </c>
      <c r="Q15" s="102" t="s">
        <v>26</v>
      </c>
      <c r="R15" s="102" t="s">
        <v>27</v>
      </c>
      <c r="S15" s="115"/>
      <c r="T15" s="103" t="s">
        <v>25</v>
      </c>
      <c r="U15" s="103" t="s">
        <v>26</v>
      </c>
      <c r="V15" s="103" t="s">
        <v>27</v>
      </c>
      <c r="W15" s="115"/>
      <c r="X15" s="103" t="s">
        <v>25</v>
      </c>
      <c r="Y15" s="103" t="s">
        <v>26</v>
      </c>
      <c r="Z15" s="103" t="s">
        <v>27</v>
      </c>
      <c r="AA15" s="115"/>
      <c r="AB15" s="193"/>
      <c r="AC15" s="44" t="s">
        <v>25</v>
      </c>
      <c r="AD15" s="44" t="s">
        <v>26</v>
      </c>
      <c r="AE15" s="44" t="s">
        <v>27</v>
      </c>
      <c r="AF15" s="146"/>
      <c r="AH15" s="79"/>
    </row>
    <row r="16" spans="1:37" s="14" customFormat="1" ht="20.100000000000001" customHeight="1">
      <c r="A16" s="185" t="s">
        <v>28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43">
        <f>SUM(AB17:AB22)</f>
        <v>99</v>
      </c>
      <c r="AC16" s="43">
        <f>SUM(AC17:AC22)</f>
        <v>36</v>
      </c>
      <c r="AD16" s="43">
        <f>SUM(AD17:AD22)</f>
        <v>63</v>
      </c>
      <c r="AE16" s="43">
        <f>SUM(AE17:AE22)</f>
        <v>0</v>
      </c>
      <c r="AF16" s="94">
        <f>SUM(AF17:AF22)</f>
        <v>11</v>
      </c>
    </row>
    <row r="17" spans="1:35" s="14" customFormat="1" ht="20.100000000000001" customHeight="1">
      <c r="A17" s="46">
        <v>1</v>
      </c>
      <c r="B17" s="48" t="s">
        <v>29</v>
      </c>
      <c r="C17" s="99" t="s">
        <v>30</v>
      </c>
      <c r="D17" s="63">
        <v>18</v>
      </c>
      <c r="E17" s="63"/>
      <c r="F17" s="63"/>
      <c r="G17" s="70">
        <v>2</v>
      </c>
      <c r="H17" s="32"/>
      <c r="I17" s="32"/>
      <c r="J17" s="32"/>
      <c r="K17" s="70"/>
      <c r="L17" s="65"/>
      <c r="M17" s="65"/>
      <c r="N17" s="65"/>
      <c r="O17" s="70"/>
      <c r="P17" s="33"/>
      <c r="Q17" s="33"/>
      <c r="R17" s="33"/>
      <c r="S17" s="28"/>
      <c r="T17" s="66"/>
      <c r="U17" s="66"/>
      <c r="V17" s="66"/>
      <c r="W17" s="70"/>
      <c r="X17" s="34"/>
      <c r="Y17" s="34"/>
      <c r="Z17" s="34"/>
      <c r="AA17" s="28"/>
      <c r="AB17" s="88">
        <f t="shared" ref="AB17" si="0">AC17+AD17+AE17</f>
        <v>18</v>
      </c>
      <c r="AC17" s="100">
        <f>D17+H17+L17+P17+T17+X17</f>
        <v>18</v>
      </c>
      <c r="AD17" s="67">
        <f t="shared" ref="AD17:AF17" si="1">E17+I17+M17+Q17+U17+Y17</f>
        <v>0</v>
      </c>
      <c r="AE17" s="67">
        <f t="shared" si="1"/>
        <v>0</v>
      </c>
      <c r="AF17" s="96">
        <f t="shared" si="1"/>
        <v>2</v>
      </c>
    </row>
    <row r="18" spans="1:35" s="14" customFormat="1" ht="20.100000000000001" customHeight="1">
      <c r="A18" s="47">
        <v>2</v>
      </c>
      <c r="B18" s="27" t="s">
        <v>31</v>
      </c>
      <c r="C18" s="69" t="s">
        <v>32</v>
      </c>
      <c r="D18" s="63"/>
      <c r="E18" s="63">
        <v>4</v>
      </c>
      <c r="F18" s="63"/>
      <c r="G18" s="70">
        <v>0</v>
      </c>
      <c r="H18" s="32"/>
      <c r="I18" s="32"/>
      <c r="J18" s="32"/>
      <c r="K18" s="70"/>
      <c r="L18" s="65"/>
      <c r="M18" s="65"/>
      <c r="N18" s="65"/>
      <c r="O18" s="70"/>
      <c r="P18" s="33"/>
      <c r="Q18" s="33"/>
      <c r="R18" s="33"/>
      <c r="S18" s="28"/>
      <c r="T18" s="66"/>
      <c r="U18" s="66"/>
      <c r="V18" s="66"/>
      <c r="W18" s="70"/>
      <c r="X18" s="34"/>
      <c r="Y18" s="34"/>
      <c r="Z18" s="34"/>
      <c r="AA18" s="28"/>
      <c r="AB18" s="88">
        <f t="shared" ref="AB18:AB22" si="2">AC18+AD18+AE18</f>
        <v>4</v>
      </c>
      <c r="AC18" s="100">
        <f t="shared" ref="AC18:AC22" si="3">D18+H18+L18+P18+T18+X18</f>
        <v>0</v>
      </c>
      <c r="AD18" s="67">
        <f t="shared" ref="AD18:AD22" si="4">E18+I18+M18+Q18+U18+Y18</f>
        <v>4</v>
      </c>
      <c r="AE18" s="67">
        <f t="shared" ref="AE18:AE22" si="5">F18+J18+N18+R18+V18+Z18</f>
        <v>0</v>
      </c>
      <c r="AF18" s="96">
        <f t="shared" ref="AF18:AF22" si="6">G18+K18+O18+S18+W18+AA18</f>
        <v>0</v>
      </c>
    </row>
    <row r="19" spans="1:35" s="14" customFormat="1" ht="20.100000000000001" customHeight="1">
      <c r="A19" s="46">
        <v>3</v>
      </c>
      <c r="B19" s="27" t="s">
        <v>33</v>
      </c>
      <c r="C19" s="69" t="s">
        <v>30</v>
      </c>
      <c r="D19" s="63"/>
      <c r="E19" s="89">
        <v>5</v>
      </c>
      <c r="F19" s="63"/>
      <c r="G19" s="70">
        <v>1</v>
      </c>
      <c r="H19" s="56"/>
      <c r="I19" s="56"/>
      <c r="J19" s="56"/>
      <c r="K19" s="70"/>
      <c r="L19" s="65"/>
      <c r="M19" s="65"/>
      <c r="N19" s="65"/>
      <c r="O19" s="31"/>
      <c r="P19" s="58"/>
      <c r="Q19" s="58"/>
      <c r="R19" s="58"/>
      <c r="S19" s="57"/>
      <c r="T19" s="66"/>
      <c r="U19" s="66"/>
      <c r="V19" s="66"/>
      <c r="W19" s="70"/>
      <c r="X19" s="59"/>
      <c r="Y19" s="59"/>
      <c r="Z19" s="59"/>
      <c r="AA19" s="57"/>
      <c r="AB19" s="88">
        <f t="shared" si="2"/>
        <v>5</v>
      </c>
      <c r="AC19" s="100">
        <f t="shared" si="3"/>
        <v>0</v>
      </c>
      <c r="AD19" s="67">
        <f t="shared" si="4"/>
        <v>5</v>
      </c>
      <c r="AE19" s="67">
        <f t="shared" si="5"/>
        <v>0</v>
      </c>
      <c r="AF19" s="96">
        <f t="shared" si="6"/>
        <v>1</v>
      </c>
      <c r="AH19" s="60"/>
    </row>
    <row r="20" spans="1:35" s="14" customFormat="1" ht="20.100000000000001" customHeight="1">
      <c r="A20" s="47">
        <v>4</v>
      </c>
      <c r="B20" s="48" t="s">
        <v>34</v>
      </c>
      <c r="C20" s="99" t="s">
        <v>35</v>
      </c>
      <c r="D20" s="63"/>
      <c r="E20" s="63">
        <v>18</v>
      </c>
      <c r="F20" s="63"/>
      <c r="G20" s="70">
        <v>2</v>
      </c>
      <c r="H20" s="32"/>
      <c r="I20" s="32">
        <v>18</v>
      </c>
      <c r="J20" s="32"/>
      <c r="K20" s="70">
        <v>2</v>
      </c>
      <c r="L20" s="65"/>
      <c r="M20" s="65">
        <v>18</v>
      </c>
      <c r="N20" s="65"/>
      <c r="O20" s="31">
        <v>2</v>
      </c>
      <c r="P20" s="33"/>
      <c r="Q20" s="33"/>
      <c r="R20" s="33"/>
      <c r="S20" s="28"/>
      <c r="T20" s="66"/>
      <c r="U20" s="66"/>
      <c r="V20" s="66"/>
      <c r="W20" s="70"/>
      <c r="X20" s="34"/>
      <c r="Y20" s="34"/>
      <c r="Z20" s="34"/>
      <c r="AA20" s="28"/>
      <c r="AB20" s="88">
        <f t="shared" si="2"/>
        <v>54</v>
      </c>
      <c r="AC20" s="100">
        <f t="shared" si="3"/>
        <v>0</v>
      </c>
      <c r="AD20" s="67">
        <f t="shared" si="4"/>
        <v>54</v>
      </c>
      <c r="AE20" s="67">
        <f t="shared" si="5"/>
        <v>0</v>
      </c>
      <c r="AF20" s="96">
        <f t="shared" si="6"/>
        <v>6</v>
      </c>
    </row>
    <row r="21" spans="1:35" s="14" customFormat="1" ht="20.100000000000001" customHeight="1">
      <c r="A21" s="46">
        <v>5</v>
      </c>
      <c r="B21" s="48" t="s">
        <v>36</v>
      </c>
      <c r="C21" s="99" t="s">
        <v>37</v>
      </c>
      <c r="D21" s="63"/>
      <c r="E21" s="89"/>
      <c r="F21" s="63"/>
      <c r="G21" s="70"/>
      <c r="H21" s="56"/>
      <c r="I21" s="56"/>
      <c r="J21" s="56"/>
      <c r="K21" s="70"/>
      <c r="L21" s="65">
        <v>9</v>
      </c>
      <c r="M21" s="65"/>
      <c r="N21" s="65"/>
      <c r="O21" s="31">
        <v>1</v>
      </c>
      <c r="P21" s="58"/>
      <c r="Q21" s="58"/>
      <c r="R21" s="58"/>
      <c r="S21" s="57"/>
      <c r="T21" s="66"/>
      <c r="U21" s="66"/>
      <c r="V21" s="66"/>
      <c r="W21" s="70"/>
      <c r="X21" s="59"/>
      <c r="Y21" s="59"/>
      <c r="Z21" s="59"/>
      <c r="AA21" s="57"/>
      <c r="AB21" s="88">
        <f t="shared" si="2"/>
        <v>9</v>
      </c>
      <c r="AC21" s="100">
        <f t="shared" si="3"/>
        <v>9</v>
      </c>
      <c r="AD21" s="67">
        <f t="shared" si="4"/>
        <v>0</v>
      </c>
      <c r="AE21" s="67">
        <f t="shared" si="5"/>
        <v>0</v>
      </c>
      <c r="AF21" s="96">
        <f t="shared" si="6"/>
        <v>1</v>
      </c>
      <c r="AI21" s="55"/>
    </row>
    <row r="22" spans="1:35" s="14" customFormat="1" ht="20.100000000000001" customHeight="1">
      <c r="A22" s="47">
        <v>6</v>
      </c>
      <c r="B22" s="48" t="s">
        <v>38</v>
      </c>
      <c r="C22" s="99" t="s">
        <v>37</v>
      </c>
      <c r="D22" s="63"/>
      <c r="E22" s="89"/>
      <c r="F22" s="63"/>
      <c r="G22" s="70"/>
      <c r="H22" s="56"/>
      <c r="I22" s="56"/>
      <c r="J22" s="56"/>
      <c r="K22" s="70"/>
      <c r="L22" s="65">
        <v>9</v>
      </c>
      <c r="M22" s="65"/>
      <c r="N22" s="65"/>
      <c r="O22" s="31">
        <v>1</v>
      </c>
      <c r="P22" s="58"/>
      <c r="Q22" s="58"/>
      <c r="R22" s="58"/>
      <c r="S22" s="57"/>
      <c r="T22" s="66"/>
      <c r="U22" s="66"/>
      <c r="V22" s="66"/>
      <c r="W22" s="70"/>
      <c r="X22" s="59"/>
      <c r="Y22" s="59"/>
      <c r="Z22" s="59"/>
      <c r="AA22" s="57"/>
      <c r="AB22" s="88">
        <f t="shared" si="2"/>
        <v>9</v>
      </c>
      <c r="AC22" s="100">
        <f t="shared" si="3"/>
        <v>9</v>
      </c>
      <c r="AD22" s="67">
        <f t="shared" si="4"/>
        <v>0</v>
      </c>
      <c r="AE22" s="67">
        <f t="shared" si="5"/>
        <v>0</v>
      </c>
      <c r="AF22" s="96">
        <f t="shared" si="6"/>
        <v>1</v>
      </c>
    </row>
    <row r="23" spans="1:35" s="14" customFormat="1" ht="20.100000000000001" customHeight="1">
      <c r="A23" s="188" t="s">
        <v>39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90"/>
      <c r="AB23" s="43">
        <f>SUM(AB24:AB28)</f>
        <v>406</v>
      </c>
      <c r="AC23" s="43">
        <f>SUM(AC24:AC28)</f>
        <v>0</v>
      </c>
      <c r="AD23" s="43">
        <f>SUM(AD24:AD28)</f>
        <v>406</v>
      </c>
      <c r="AE23" s="43">
        <f>SUM(AE24:AE28)</f>
        <v>0</v>
      </c>
      <c r="AF23" s="94">
        <f>SUM(AF24:AF28)</f>
        <v>44</v>
      </c>
      <c r="AG23" s="79"/>
    </row>
    <row r="24" spans="1:35" s="14" customFormat="1" ht="27" customHeight="1">
      <c r="A24" s="47">
        <v>7</v>
      </c>
      <c r="B24" s="48" t="s">
        <v>40</v>
      </c>
      <c r="C24" s="183" t="s">
        <v>41</v>
      </c>
      <c r="D24" s="32"/>
      <c r="E24" s="32">
        <v>54</v>
      </c>
      <c r="F24" s="32"/>
      <c r="G24" s="49">
        <v>5</v>
      </c>
      <c r="H24" s="32"/>
      <c r="I24" s="32">
        <v>46</v>
      </c>
      <c r="J24" s="32"/>
      <c r="K24" s="49">
        <v>6</v>
      </c>
      <c r="L24" s="33"/>
      <c r="M24" s="33"/>
      <c r="N24" s="33"/>
      <c r="O24" s="49"/>
      <c r="P24" s="33"/>
      <c r="Q24" s="33"/>
      <c r="R24" s="33"/>
      <c r="S24" s="49"/>
      <c r="T24" s="34"/>
      <c r="U24" s="34"/>
      <c r="V24" s="34"/>
      <c r="W24" s="49"/>
      <c r="X24" s="34"/>
      <c r="Y24" s="34"/>
      <c r="Z24" s="34"/>
      <c r="AA24" s="49"/>
      <c r="AB24" s="39">
        <f>AC24+AD24+AE24</f>
        <v>100</v>
      </c>
      <c r="AC24" s="30">
        <f t="shared" ref="AC24:AF30" si="7">D24+H24+L24+P24+T24+X24</f>
        <v>0</v>
      </c>
      <c r="AD24" s="30">
        <f t="shared" si="7"/>
        <v>100</v>
      </c>
      <c r="AE24" s="30">
        <f t="shared" si="7"/>
        <v>0</v>
      </c>
      <c r="AF24" s="95">
        <f t="shared" si="7"/>
        <v>11</v>
      </c>
    </row>
    <row r="25" spans="1:35" s="14" customFormat="1" ht="27" customHeight="1">
      <c r="A25" s="47">
        <v>8</v>
      </c>
      <c r="B25" s="48" t="s">
        <v>42</v>
      </c>
      <c r="C25" s="184"/>
      <c r="D25" s="32"/>
      <c r="E25" s="32">
        <v>18</v>
      </c>
      <c r="F25" s="32"/>
      <c r="G25" s="49">
        <v>2</v>
      </c>
      <c r="H25" s="32"/>
      <c r="I25" s="32">
        <v>18</v>
      </c>
      <c r="J25" s="32"/>
      <c r="K25" s="49">
        <v>3</v>
      </c>
      <c r="L25" s="33"/>
      <c r="M25" s="33"/>
      <c r="N25" s="33"/>
      <c r="O25" s="49"/>
      <c r="P25" s="33"/>
      <c r="Q25" s="33"/>
      <c r="R25" s="33"/>
      <c r="S25" s="49"/>
      <c r="T25" s="34"/>
      <c r="U25" s="34"/>
      <c r="V25" s="34"/>
      <c r="W25" s="49"/>
      <c r="X25" s="34"/>
      <c r="Y25" s="34"/>
      <c r="Z25" s="34"/>
      <c r="AA25" s="49"/>
      <c r="AB25" s="39">
        <f t="shared" ref="AB25:AB28" si="8">AC25+AD25+AE25</f>
        <v>36</v>
      </c>
      <c r="AC25" s="30">
        <f t="shared" ref="AC25:AC28" si="9">D25+H25+L25+P25+T25+X25</f>
        <v>0</v>
      </c>
      <c r="AD25" s="30">
        <f t="shared" ref="AD25:AD28" si="10">E25+I25+M25+Q25+U25+Y25</f>
        <v>36</v>
      </c>
      <c r="AE25" s="30">
        <f t="shared" ref="AE25:AE28" si="11">F25+J25+N25+R25+V25+Z25</f>
        <v>0</v>
      </c>
      <c r="AF25" s="95">
        <f t="shared" ref="AF25:AF28" si="12">G25+K25+O25+S25+W25+AA25</f>
        <v>5</v>
      </c>
    </row>
    <row r="26" spans="1:35" s="14" customFormat="1" ht="27" customHeight="1">
      <c r="A26" s="47">
        <v>9</v>
      </c>
      <c r="B26" s="48" t="s">
        <v>43</v>
      </c>
      <c r="C26" s="184"/>
      <c r="D26" s="32"/>
      <c r="E26" s="32">
        <v>18</v>
      </c>
      <c r="F26" s="32"/>
      <c r="G26" s="28">
        <v>2</v>
      </c>
      <c r="H26" s="32"/>
      <c r="I26" s="32"/>
      <c r="J26" s="32"/>
      <c r="K26" s="28"/>
      <c r="L26" s="33"/>
      <c r="M26" s="33"/>
      <c r="N26" s="33"/>
      <c r="O26" s="49"/>
      <c r="P26" s="33"/>
      <c r="Q26" s="33"/>
      <c r="R26" s="33"/>
      <c r="S26" s="49"/>
      <c r="T26" s="34"/>
      <c r="U26" s="34"/>
      <c r="V26" s="34"/>
      <c r="W26" s="49"/>
      <c r="X26" s="34"/>
      <c r="Y26" s="34"/>
      <c r="Z26" s="34"/>
      <c r="AA26" s="49"/>
      <c r="AB26" s="39">
        <f t="shared" si="8"/>
        <v>18</v>
      </c>
      <c r="AC26" s="30">
        <f t="shared" si="9"/>
        <v>0</v>
      </c>
      <c r="AD26" s="30">
        <f t="shared" si="10"/>
        <v>18</v>
      </c>
      <c r="AE26" s="30">
        <f t="shared" si="11"/>
        <v>0</v>
      </c>
      <c r="AF26" s="95">
        <f t="shared" si="12"/>
        <v>2</v>
      </c>
    </row>
    <row r="27" spans="1:35" s="14" customFormat="1" ht="27" customHeight="1">
      <c r="A27" s="47">
        <v>10</v>
      </c>
      <c r="B27" s="48" t="s">
        <v>44</v>
      </c>
      <c r="C27" s="184"/>
      <c r="D27" s="32"/>
      <c r="E27" s="32">
        <v>54</v>
      </c>
      <c r="F27" s="32"/>
      <c r="G27" s="28">
        <v>5</v>
      </c>
      <c r="H27" s="32"/>
      <c r="I27" s="32">
        <v>54</v>
      </c>
      <c r="J27" s="32"/>
      <c r="K27" s="28">
        <v>6</v>
      </c>
      <c r="L27" s="33"/>
      <c r="M27" s="33">
        <v>36</v>
      </c>
      <c r="N27" s="33"/>
      <c r="O27" s="49">
        <v>3</v>
      </c>
      <c r="P27" s="33"/>
      <c r="Q27" s="33">
        <v>18</v>
      </c>
      <c r="R27" s="33"/>
      <c r="S27" s="49">
        <v>2</v>
      </c>
      <c r="T27" s="34"/>
      <c r="U27" s="34">
        <v>18</v>
      </c>
      <c r="V27" s="34"/>
      <c r="W27" s="49">
        <v>2</v>
      </c>
      <c r="X27" s="34"/>
      <c r="Y27" s="34">
        <v>18</v>
      </c>
      <c r="Z27" s="34"/>
      <c r="AA27" s="49">
        <v>2</v>
      </c>
      <c r="AB27" s="39">
        <f t="shared" si="8"/>
        <v>198</v>
      </c>
      <c r="AC27" s="30">
        <f t="shared" si="9"/>
        <v>0</v>
      </c>
      <c r="AD27" s="30">
        <f t="shared" si="10"/>
        <v>198</v>
      </c>
      <c r="AE27" s="30">
        <f t="shared" si="11"/>
        <v>0</v>
      </c>
      <c r="AF27" s="95">
        <f t="shared" si="12"/>
        <v>20</v>
      </c>
    </row>
    <row r="28" spans="1:35" s="14" customFormat="1" ht="27" customHeight="1">
      <c r="A28" s="47">
        <v>11</v>
      </c>
      <c r="B28" s="48" t="s">
        <v>45</v>
      </c>
      <c r="C28" s="184"/>
      <c r="D28" s="32"/>
      <c r="E28" s="32"/>
      <c r="F28" s="32"/>
      <c r="G28" s="28"/>
      <c r="H28" s="32"/>
      <c r="I28" s="32">
        <v>18</v>
      </c>
      <c r="J28" s="32"/>
      <c r="K28" s="28">
        <v>2</v>
      </c>
      <c r="L28" s="33"/>
      <c r="M28" s="33">
        <v>18</v>
      </c>
      <c r="N28" s="33"/>
      <c r="O28" s="49">
        <v>2</v>
      </c>
      <c r="P28" s="33"/>
      <c r="Q28" s="33">
        <v>18</v>
      </c>
      <c r="R28" s="33"/>
      <c r="S28" s="49">
        <v>2</v>
      </c>
      <c r="T28" s="34"/>
      <c r="U28" s="34"/>
      <c r="V28" s="34"/>
      <c r="W28" s="49"/>
      <c r="X28" s="34"/>
      <c r="Y28" s="34"/>
      <c r="Z28" s="34"/>
      <c r="AA28" s="49"/>
      <c r="AB28" s="39">
        <f t="shared" si="8"/>
        <v>54</v>
      </c>
      <c r="AC28" s="30">
        <f t="shared" si="9"/>
        <v>0</v>
      </c>
      <c r="AD28" s="30">
        <f t="shared" si="10"/>
        <v>54</v>
      </c>
      <c r="AE28" s="30">
        <f t="shared" si="11"/>
        <v>0</v>
      </c>
      <c r="AF28" s="95">
        <f t="shared" si="12"/>
        <v>6</v>
      </c>
    </row>
    <row r="29" spans="1:35" s="15" customFormat="1" ht="20.100000000000001" customHeight="1">
      <c r="A29" s="180" t="s">
        <v>46</v>
      </c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2"/>
      <c r="AB29" s="43">
        <f>SUM(AB30:AB34)</f>
        <v>144</v>
      </c>
      <c r="AC29" s="43">
        <f>SUM(AC30:AC34)</f>
        <v>90</v>
      </c>
      <c r="AD29" s="43">
        <f>SUM(AD30:AD34)</f>
        <v>54</v>
      </c>
      <c r="AE29" s="43">
        <f>SUM(AE30:AE34)</f>
        <v>0</v>
      </c>
      <c r="AF29" s="94">
        <f>SUM(AF30:AF34)</f>
        <v>14</v>
      </c>
      <c r="AI29" s="54"/>
    </row>
    <row r="30" spans="1:35" s="52" customFormat="1" ht="20.100000000000001" customHeight="1">
      <c r="A30" s="80">
        <v>12</v>
      </c>
      <c r="B30" s="61" t="s">
        <v>47</v>
      </c>
      <c r="C30" s="72" t="s">
        <v>30</v>
      </c>
      <c r="D30" s="63"/>
      <c r="E30" s="63">
        <v>18</v>
      </c>
      <c r="F30" s="63"/>
      <c r="G30" s="71">
        <v>2</v>
      </c>
      <c r="H30" s="63"/>
      <c r="I30" s="63"/>
      <c r="J30" s="63"/>
      <c r="K30" s="71"/>
      <c r="L30" s="65"/>
      <c r="M30" s="74"/>
      <c r="N30" s="74"/>
      <c r="O30" s="76"/>
      <c r="P30" s="74"/>
      <c r="Q30" s="65"/>
      <c r="R30" s="65"/>
      <c r="S30" s="70"/>
      <c r="T30" s="66"/>
      <c r="U30" s="75"/>
      <c r="V30" s="75"/>
      <c r="W30" s="76"/>
      <c r="X30" s="66"/>
      <c r="Y30" s="66"/>
      <c r="Z30" s="66"/>
      <c r="AA30" s="73"/>
      <c r="AB30" s="88">
        <f t="shared" ref="AB30" si="13">AC30+AD30+AE30</f>
        <v>18</v>
      </c>
      <c r="AC30" s="67">
        <f t="shared" ref="AC30:AE30" si="14">X30+T30+P30+L30+H30+D30</f>
        <v>0</v>
      </c>
      <c r="AD30" s="68">
        <f t="shared" si="14"/>
        <v>18</v>
      </c>
      <c r="AE30" s="68">
        <f t="shared" si="14"/>
        <v>0</v>
      </c>
      <c r="AF30" s="96">
        <f t="shared" si="7"/>
        <v>2</v>
      </c>
    </row>
    <row r="31" spans="1:35" s="52" customFormat="1" ht="20.100000000000001" customHeight="1">
      <c r="A31" s="47">
        <v>13</v>
      </c>
      <c r="B31" s="27" t="s">
        <v>48</v>
      </c>
      <c r="C31" s="99" t="s">
        <v>49</v>
      </c>
      <c r="D31" s="63">
        <v>18</v>
      </c>
      <c r="E31" s="63"/>
      <c r="F31" s="63"/>
      <c r="G31" s="70">
        <v>2</v>
      </c>
      <c r="H31" s="63">
        <v>18</v>
      </c>
      <c r="I31" s="63">
        <v>18</v>
      </c>
      <c r="J31" s="63"/>
      <c r="K31" s="70">
        <v>3</v>
      </c>
      <c r="L31" s="65"/>
      <c r="M31" s="65"/>
      <c r="N31" s="65"/>
      <c r="O31" s="76"/>
      <c r="P31" s="65"/>
      <c r="Q31" s="65"/>
      <c r="R31" s="65"/>
      <c r="S31" s="70"/>
      <c r="T31" s="66"/>
      <c r="U31" s="66"/>
      <c r="V31" s="66"/>
      <c r="W31" s="70"/>
      <c r="X31" s="66"/>
      <c r="Y31" s="66"/>
      <c r="Z31" s="66"/>
      <c r="AA31" s="64"/>
      <c r="AB31" s="88">
        <f t="shared" ref="AB31:AB34" si="15">AC31+AD31+AE31</f>
        <v>54</v>
      </c>
      <c r="AC31" s="67">
        <f t="shared" ref="AC31:AC34" si="16">X31+T31+P31+L31+H31+D31</f>
        <v>36</v>
      </c>
      <c r="AD31" s="68">
        <f t="shared" ref="AD31:AD34" si="17">Y31+U31+Q31+M31+I31+E31</f>
        <v>18</v>
      </c>
      <c r="AE31" s="68">
        <f t="shared" ref="AE31:AE34" si="18">Z31+V31+R31+N31+J31+F31</f>
        <v>0</v>
      </c>
      <c r="AF31" s="96">
        <f t="shared" ref="AF31:AF34" si="19">G31+K31+O31+S31+W31+AA31</f>
        <v>5</v>
      </c>
    </row>
    <row r="32" spans="1:35" s="52" customFormat="1" ht="20.100000000000001" customHeight="1">
      <c r="A32" s="80">
        <v>14</v>
      </c>
      <c r="B32" s="27" t="s">
        <v>51</v>
      </c>
      <c r="C32" s="99" t="s">
        <v>52</v>
      </c>
      <c r="D32" s="63"/>
      <c r="E32" s="63"/>
      <c r="F32" s="63"/>
      <c r="G32" s="70"/>
      <c r="H32" s="63"/>
      <c r="I32" s="63"/>
      <c r="J32" s="63"/>
      <c r="K32" s="70"/>
      <c r="L32" s="65">
        <v>18</v>
      </c>
      <c r="M32" s="65"/>
      <c r="N32" s="65"/>
      <c r="O32" s="70">
        <v>2</v>
      </c>
      <c r="P32" s="65">
        <v>18</v>
      </c>
      <c r="Q32" s="65">
        <v>18</v>
      </c>
      <c r="R32" s="65"/>
      <c r="S32" s="70">
        <v>3</v>
      </c>
      <c r="T32" s="66"/>
      <c r="U32" s="66"/>
      <c r="V32" s="66"/>
      <c r="W32" s="70"/>
      <c r="X32" s="66"/>
      <c r="Y32" s="66"/>
      <c r="Z32" s="66"/>
      <c r="AA32" s="64"/>
      <c r="AB32" s="88">
        <f t="shared" si="15"/>
        <v>54</v>
      </c>
      <c r="AC32" s="67">
        <f t="shared" si="16"/>
        <v>36</v>
      </c>
      <c r="AD32" s="68">
        <f t="shared" si="17"/>
        <v>18</v>
      </c>
      <c r="AE32" s="68">
        <f t="shared" si="18"/>
        <v>0</v>
      </c>
      <c r="AF32" s="96">
        <f t="shared" si="19"/>
        <v>5</v>
      </c>
      <c r="AH32" s="76"/>
    </row>
    <row r="33" spans="1:37" s="52" customFormat="1" ht="20.100000000000001" customHeight="1">
      <c r="A33" s="47">
        <v>15</v>
      </c>
      <c r="B33" s="48" t="s">
        <v>50</v>
      </c>
      <c r="C33" s="69" t="s">
        <v>30</v>
      </c>
      <c r="D33" s="63">
        <v>9</v>
      </c>
      <c r="E33" s="63"/>
      <c r="F33" s="63"/>
      <c r="G33" s="70">
        <v>1</v>
      </c>
      <c r="H33" s="63"/>
      <c r="I33" s="63"/>
      <c r="J33" s="63"/>
      <c r="K33" s="70"/>
      <c r="L33" s="65"/>
      <c r="M33" s="65"/>
      <c r="N33" s="65"/>
      <c r="O33" s="70"/>
      <c r="P33" s="65"/>
      <c r="Q33" s="65"/>
      <c r="R33" s="65"/>
      <c r="S33" s="70"/>
      <c r="T33" s="66"/>
      <c r="U33" s="66"/>
      <c r="V33" s="66"/>
      <c r="W33" s="71"/>
      <c r="X33" s="66"/>
      <c r="Y33" s="66"/>
      <c r="Z33" s="66"/>
      <c r="AA33" s="64"/>
      <c r="AB33" s="88">
        <f t="shared" si="15"/>
        <v>9</v>
      </c>
      <c r="AC33" s="67">
        <f t="shared" si="16"/>
        <v>9</v>
      </c>
      <c r="AD33" s="68">
        <f t="shared" si="17"/>
        <v>0</v>
      </c>
      <c r="AE33" s="68">
        <f t="shared" si="18"/>
        <v>0</v>
      </c>
      <c r="AF33" s="96">
        <f t="shared" si="19"/>
        <v>1</v>
      </c>
    </row>
    <row r="34" spans="1:37" s="52" customFormat="1" ht="20.100000000000001" customHeight="1">
      <c r="A34" s="80">
        <v>16</v>
      </c>
      <c r="B34" s="48" t="s">
        <v>53</v>
      </c>
      <c r="C34" s="69" t="s">
        <v>54</v>
      </c>
      <c r="D34" s="63"/>
      <c r="E34" s="63"/>
      <c r="F34" s="63"/>
      <c r="G34" s="70"/>
      <c r="H34" s="63"/>
      <c r="I34" s="63"/>
      <c r="J34" s="63"/>
      <c r="K34" s="70"/>
      <c r="L34" s="65"/>
      <c r="M34" s="65"/>
      <c r="N34" s="65"/>
      <c r="O34" s="70"/>
      <c r="P34" s="65">
        <v>9</v>
      </c>
      <c r="Q34" s="65"/>
      <c r="R34" s="65"/>
      <c r="S34" s="70">
        <v>1</v>
      </c>
      <c r="T34" s="66"/>
      <c r="U34" s="66"/>
      <c r="V34" s="66"/>
      <c r="W34" s="70"/>
      <c r="X34" s="66"/>
      <c r="Y34" s="66"/>
      <c r="Z34" s="66"/>
      <c r="AA34" s="64"/>
      <c r="AB34" s="88">
        <f t="shared" si="15"/>
        <v>9</v>
      </c>
      <c r="AC34" s="67">
        <f t="shared" si="16"/>
        <v>9</v>
      </c>
      <c r="AD34" s="68">
        <f t="shared" si="17"/>
        <v>0</v>
      </c>
      <c r="AE34" s="68">
        <f t="shared" si="18"/>
        <v>0</v>
      </c>
      <c r="AF34" s="96">
        <f t="shared" si="19"/>
        <v>1</v>
      </c>
    </row>
    <row r="35" spans="1:37" s="15" customFormat="1" ht="20.100000000000001" customHeight="1">
      <c r="A35" s="180" t="s">
        <v>55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2"/>
      <c r="AB35" s="43">
        <f>SUM(AB36:AB39)</f>
        <v>144</v>
      </c>
      <c r="AC35" s="43">
        <f>SUM(AC36:AC39)</f>
        <v>0</v>
      </c>
      <c r="AD35" s="43">
        <f>SUM(AD36:AD39)</f>
        <v>144</v>
      </c>
      <c r="AE35" s="43">
        <f>SUM(AE36:AE39)</f>
        <v>0</v>
      </c>
      <c r="AF35" s="94">
        <f>SUM(AF36:AF39)</f>
        <v>10</v>
      </c>
    </row>
    <row r="36" spans="1:37" s="14" customFormat="1" ht="20.25" customHeight="1">
      <c r="A36" s="47">
        <v>17</v>
      </c>
      <c r="B36" s="48" t="s">
        <v>56</v>
      </c>
      <c r="C36" s="99" t="s">
        <v>98</v>
      </c>
      <c r="D36" s="63"/>
      <c r="E36" s="63">
        <v>18</v>
      </c>
      <c r="F36" s="63"/>
      <c r="G36" s="70">
        <v>1</v>
      </c>
      <c r="H36" s="63"/>
      <c r="I36" s="63">
        <v>18</v>
      </c>
      <c r="J36" s="63"/>
      <c r="K36" s="76">
        <v>2</v>
      </c>
      <c r="L36" s="65"/>
      <c r="M36" s="65"/>
      <c r="N36" s="65"/>
      <c r="O36" s="70"/>
      <c r="P36" s="65"/>
      <c r="Q36" s="65"/>
      <c r="R36" s="65"/>
      <c r="S36" s="70"/>
      <c r="T36" s="66"/>
      <c r="U36" s="66"/>
      <c r="V36" s="66"/>
      <c r="W36" s="64"/>
      <c r="X36" s="66"/>
      <c r="Y36" s="66"/>
      <c r="Z36" s="66"/>
      <c r="AA36" s="64"/>
      <c r="AB36" s="88">
        <f t="shared" ref="AB36" si="20">AC36+AD36+AE36</f>
        <v>36</v>
      </c>
      <c r="AC36" s="67">
        <f t="shared" ref="AC36:AF36" si="21">D36+H36+L36+P36+T36+X36</f>
        <v>0</v>
      </c>
      <c r="AD36" s="67">
        <f t="shared" si="21"/>
        <v>36</v>
      </c>
      <c r="AE36" s="67">
        <f t="shared" si="21"/>
        <v>0</v>
      </c>
      <c r="AF36" s="96">
        <f t="shared" si="21"/>
        <v>3</v>
      </c>
    </row>
    <row r="37" spans="1:37" s="14" customFormat="1" ht="20.25" customHeight="1">
      <c r="A37" s="46">
        <v>18</v>
      </c>
      <c r="B37" s="48" t="s">
        <v>58</v>
      </c>
      <c r="C37" s="99" t="s">
        <v>59</v>
      </c>
      <c r="D37" s="63"/>
      <c r="E37" s="63"/>
      <c r="F37" s="63"/>
      <c r="G37" s="70"/>
      <c r="H37" s="63"/>
      <c r="I37" s="63"/>
      <c r="J37" s="63"/>
      <c r="K37" s="76"/>
      <c r="L37" s="65"/>
      <c r="M37" s="65"/>
      <c r="N37" s="65"/>
      <c r="O37" s="70"/>
      <c r="P37" s="65"/>
      <c r="Q37" s="65">
        <v>18</v>
      </c>
      <c r="R37" s="65"/>
      <c r="S37" s="70">
        <v>1</v>
      </c>
      <c r="T37" s="66"/>
      <c r="U37" s="66">
        <v>18</v>
      </c>
      <c r="V37" s="66"/>
      <c r="W37" s="70">
        <v>1</v>
      </c>
      <c r="X37" s="66"/>
      <c r="Y37" s="66"/>
      <c r="Z37" s="66"/>
      <c r="AA37" s="64"/>
      <c r="AB37" s="88">
        <f t="shared" ref="AB37:AB39" si="22">AC37+AD37+AE37</f>
        <v>36</v>
      </c>
      <c r="AC37" s="67">
        <f t="shared" ref="AC37:AC39" si="23">D37+H37+L37+P37+T37+X37</f>
        <v>0</v>
      </c>
      <c r="AD37" s="67">
        <f t="shared" ref="AD37:AD39" si="24">E37+I37+M37+Q37+U37+Y37</f>
        <v>36</v>
      </c>
      <c r="AE37" s="67">
        <f t="shared" ref="AE37:AE39" si="25">F37+J37+N37+R37+V37+Z37</f>
        <v>0</v>
      </c>
      <c r="AF37" s="96">
        <f t="shared" ref="AF37:AF39" si="26">G37+K37+O37+S37+W37+AA37</f>
        <v>2</v>
      </c>
    </row>
    <row r="38" spans="1:37" s="51" customFormat="1" ht="20.100000000000001" customHeight="1">
      <c r="A38" s="47">
        <v>19</v>
      </c>
      <c r="B38" s="48" t="s">
        <v>99</v>
      </c>
      <c r="C38" s="99" t="s">
        <v>98</v>
      </c>
      <c r="D38" s="63"/>
      <c r="E38" s="63">
        <v>18</v>
      </c>
      <c r="F38" s="63"/>
      <c r="G38" s="70">
        <v>1</v>
      </c>
      <c r="H38" s="63"/>
      <c r="I38" s="63">
        <v>18</v>
      </c>
      <c r="J38" s="63"/>
      <c r="K38" s="70">
        <v>2</v>
      </c>
      <c r="L38" s="65"/>
      <c r="M38" s="65"/>
      <c r="N38" s="65"/>
      <c r="O38" s="70"/>
      <c r="P38" s="65"/>
      <c r="Q38" s="65"/>
      <c r="R38" s="65"/>
      <c r="S38" s="76"/>
      <c r="T38" s="66"/>
      <c r="U38" s="66"/>
      <c r="V38" s="66"/>
      <c r="W38" s="64"/>
      <c r="X38" s="66"/>
      <c r="Y38" s="66"/>
      <c r="Z38" s="66"/>
      <c r="AA38" s="64"/>
      <c r="AB38" s="88">
        <f t="shared" si="22"/>
        <v>36</v>
      </c>
      <c r="AC38" s="67">
        <f t="shared" si="23"/>
        <v>0</v>
      </c>
      <c r="AD38" s="67">
        <f t="shared" si="24"/>
        <v>36</v>
      </c>
      <c r="AE38" s="67">
        <f t="shared" si="25"/>
        <v>0</v>
      </c>
      <c r="AF38" s="96">
        <f t="shared" si="26"/>
        <v>3</v>
      </c>
    </row>
    <row r="39" spans="1:37" s="51" customFormat="1" ht="20.100000000000001" customHeight="1">
      <c r="A39" s="46">
        <v>20</v>
      </c>
      <c r="B39" s="48" t="s">
        <v>60</v>
      </c>
      <c r="C39" s="99" t="s">
        <v>61</v>
      </c>
      <c r="D39" s="63"/>
      <c r="E39" s="63"/>
      <c r="F39" s="63"/>
      <c r="G39" s="71"/>
      <c r="H39" s="63"/>
      <c r="I39" s="63"/>
      <c r="J39" s="63"/>
      <c r="K39" s="76"/>
      <c r="L39" s="65"/>
      <c r="M39" s="65"/>
      <c r="N39" s="65"/>
      <c r="O39" s="70"/>
      <c r="P39" s="65"/>
      <c r="Q39" s="65"/>
      <c r="R39" s="65"/>
      <c r="S39" s="70"/>
      <c r="T39" s="66"/>
      <c r="U39" s="66">
        <v>18</v>
      </c>
      <c r="V39" s="66"/>
      <c r="W39" s="70">
        <v>1</v>
      </c>
      <c r="X39" s="66"/>
      <c r="Y39" s="66">
        <v>18</v>
      </c>
      <c r="Z39" s="66"/>
      <c r="AA39" s="70">
        <v>1</v>
      </c>
      <c r="AB39" s="88">
        <f t="shared" si="22"/>
        <v>36</v>
      </c>
      <c r="AC39" s="67">
        <f t="shared" si="23"/>
        <v>0</v>
      </c>
      <c r="AD39" s="67">
        <f t="shared" si="24"/>
        <v>36</v>
      </c>
      <c r="AE39" s="67">
        <f t="shared" si="25"/>
        <v>0</v>
      </c>
      <c r="AF39" s="96">
        <f t="shared" si="26"/>
        <v>2</v>
      </c>
    </row>
    <row r="40" spans="1:37" s="15" customFormat="1" ht="20.100000000000001" customHeight="1">
      <c r="A40" s="180" t="s">
        <v>62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2"/>
      <c r="AB40" s="43">
        <f>SUM(AB41:AB45)</f>
        <v>126</v>
      </c>
      <c r="AC40" s="43">
        <f>SUM(AC41:AC45)</f>
        <v>18</v>
      </c>
      <c r="AD40" s="43">
        <f>SUM(AD41:AD45)</f>
        <v>108</v>
      </c>
      <c r="AE40" s="43">
        <f>SUM(AE41:AE45)</f>
        <v>0</v>
      </c>
      <c r="AF40" s="94">
        <f>SUM(AF41:AF45)</f>
        <v>15</v>
      </c>
    </row>
    <row r="41" spans="1:37" s="14" customFormat="1" ht="20.100000000000001" customHeight="1">
      <c r="A41" s="47">
        <v>21</v>
      </c>
      <c r="B41" s="48" t="s">
        <v>63</v>
      </c>
      <c r="C41" s="50" t="s">
        <v>100</v>
      </c>
      <c r="D41" s="32"/>
      <c r="E41" s="32"/>
      <c r="F41" s="32"/>
      <c r="G41" s="28"/>
      <c r="H41" s="32"/>
      <c r="I41" s="32"/>
      <c r="J41" s="32"/>
      <c r="K41" s="28"/>
      <c r="L41" s="33"/>
      <c r="M41" s="33"/>
      <c r="N41" s="33"/>
      <c r="O41" s="28"/>
      <c r="P41" s="33"/>
      <c r="Q41" s="33">
        <v>18</v>
      </c>
      <c r="R41" s="33"/>
      <c r="S41" s="28">
        <v>2</v>
      </c>
      <c r="T41" s="34"/>
      <c r="U41" s="34">
        <v>18</v>
      </c>
      <c r="V41" s="34"/>
      <c r="W41" s="62">
        <v>2</v>
      </c>
      <c r="X41" s="34"/>
      <c r="Y41" s="34">
        <v>18</v>
      </c>
      <c r="Z41" s="34"/>
      <c r="AA41" s="28">
        <v>2</v>
      </c>
      <c r="AB41" s="39">
        <f>AC41+AD41+AE41</f>
        <v>54</v>
      </c>
      <c r="AC41" s="30">
        <f t="shared" ref="AC41:AF41" si="27">D41+H41+L41+P41+T41+X41</f>
        <v>0</v>
      </c>
      <c r="AD41" s="38">
        <f>E41+I41+M41+Q41+U41+Y41</f>
        <v>54</v>
      </c>
      <c r="AE41" s="30">
        <f t="shared" si="27"/>
        <v>0</v>
      </c>
      <c r="AF41" s="95">
        <f t="shared" si="27"/>
        <v>6</v>
      </c>
      <c r="AK41" s="54"/>
    </row>
    <row r="42" spans="1:37" s="14" customFormat="1" ht="20.100000000000001" customHeight="1">
      <c r="A42" s="47">
        <v>22</v>
      </c>
      <c r="B42" s="48" t="s">
        <v>64</v>
      </c>
      <c r="C42" s="50" t="s">
        <v>61</v>
      </c>
      <c r="D42" s="32"/>
      <c r="E42" s="32"/>
      <c r="F42" s="32"/>
      <c r="G42" s="28"/>
      <c r="H42" s="32"/>
      <c r="I42" s="32"/>
      <c r="J42" s="32"/>
      <c r="K42" s="28"/>
      <c r="L42" s="33"/>
      <c r="M42" s="33"/>
      <c r="N42" s="33"/>
      <c r="O42" s="28"/>
      <c r="P42" s="33"/>
      <c r="Q42" s="33">
        <v>18</v>
      </c>
      <c r="R42" s="33"/>
      <c r="S42" s="28">
        <v>1</v>
      </c>
      <c r="T42" s="34"/>
      <c r="U42" s="34">
        <v>18</v>
      </c>
      <c r="V42" s="34"/>
      <c r="W42" s="62">
        <v>1</v>
      </c>
      <c r="X42" s="34"/>
      <c r="Y42" s="34">
        <v>18</v>
      </c>
      <c r="Z42" s="34"/>
      <c r="AA42" s="28">
        <v>1</v>
      </c>
      <c r="AB42" s="39">
        <f t="shared" ref="AB42:AB45" si="28">AC42+AD42+AE42</f>
        <v>54</v>
      </c>
      <c r="AC42" s="30">
        <f t="shared" ref="AC42:AC45" si="29">D42+H42+L42+P42+T42+X42</f>
        <v>0</v>
      </c>
      <c r="AD42" s="38">
        <f t="shared" ref="AD42:AD45" si="30">E42+I42+M42+Q42+U42+Y42</f>
        <v>54</v>
      </c>
      <c r="AE42" s="30">
        <f t="shared" ref="AE42:AE45" si="31">F42+J42+N42+R42+V42+Z42</f>
        <v>0</v>
      </c>
      <c r="AF42" s="95">
        <f t="shared" ref="AF42:AF45" si="32">G42+K42+O42+S42+W42+AA42</f>
        <v>3</v>
      </c>
      <c r="AK42" s="54"/>
    </row>
    <row r="43" spans="1:37" s="14" customFormat="1" ht="20.100000000000001" customHeight="1">
      <c r="A43" s="47">
        <v>23</v>
      </c>
      <c r="B43" s="48" t="s">
        <v>65</v>
      </c>
      <c r="C43" s="50" t="s">
        <v>66</v>
      </c>
      <c r="D43" s="32"/>
      <c r="E43" s="32"/>
      <c r="F43" s="32"/>
      <c r="G43" s="28"/>
      <c r="H43" s="32"/>
      <c r="I43" s="32"/>
      <c r="J43" s="32"/>
      <c r="K43" s="28"/>
      <c r="L43" s="33"/>
      <c r="M43" s="33"/>
      <c r="N43" s="33"/>
      <c r="O43" s="28"/>
      <c r="P43" s="33"/>
      <c r="Q43" s="33"/>
      <c r="R43" s="33"/>
      <c r="S43" s="28"/>
      <c r="T43" s="34">
        <v>18</v>
      </c>
      <c r="U43" s="34"/>
      <c r="V43" s="34"/>
      <c r="W43" s="62">
        <v>1</v>
      </c>
      <c r="X43" s="34"/>
      <c r="Y43" s="34"/>
      <c r="Z43" s="34"/>
      <c r="AA43" s="28"/>
      <c r="AB43" s="39">
        <f t="shared" si="28"/>
        <v>18</v>
      </c>
      <c r="AC43" s="30">
        <f t="shared" si="29"/>
        <v>18</v>
      </c>
      <c r="AD43" s="38">
        <f t="shared" si="30"/>
        <v>0</v>
      </c>
      <c r="AE43" s="30">
        <f t="shared" si="31"/>
        <v>0</v>
      </c>
      <c r="AF43" s="95">
        <f t="shared" si="32"/>
        <v>1</v>
      </c>
      <c r="AK43" s="54"/>
    </row>
    <row r="44" spans="1:37" s="14" customFormat="1" ht="20.100000000000001" customHeight="1">
      <c r="A44" s="47">
        <v>24</v>
      </c>
      <c r="B44" s="91" t="s">
        <v>67</v>
      </c>
      <c r="C44" s="45" t="s">
        <v>68</v>
      </c>
      <c r="D44" s="82"/>
      <c r="E44" s="82"/>
      <c r="F44" s="82"/>
      <c r="G44" s="83"/>
      <c r="H44" s="82"/>
      <c r="I44" s="82"/>
      <c r="J44" s="82"/>
      <c r="K44" s="83"/>
      <c r="L44" s="84"/>
      <c r="M44" s="84"/>
      <c r="N44" s="85"/>
      <c r="O44" s="86"/>
      <c r="P44" s="85"/>
      <c r="Q44" s="84"/>
      <c r="R44" s="85"/>
      <c r="S44" s="83"/>
      <c r="T44" s="87"/>
      <c r="U44" s="87"/>
      <c r="V44" s="87"/>
      <c r="W44" s="83"/>
      <c r="X44" s="87"/>
      <c r="Y44" s="87"/>
      <c r="Z44" s="87"/>
      <c r="AA44" s="28">
        <v>4</v>
      </c>
      <c r="AB44" s="39">
        <f t="shared" si="28"/>
        <v>0</v>
      </c>
      <c r="AC44" s="30">
        <f t="shared" si="29"/>
        <v>0</v>
      </c>
      <c r="AD44" s="38">
        <f t="shared" si="30"/>
        <v>0</v>
      </c>
      <c r="AE44" s="30">
        <f t="shared" si="31"/>
        <v>0</v>
      </c>
      <c r="AF44" s="95">
        <f t="shared" si="32"/>
        <v>4</v>
      </c>
    </row>
    <row r="45" spans="1:37" s="14" customFormat="1" ht="20.100000000000001" customHeight="1">
      <c r="A45" s="47">
        <v>25</v>
      </c>
      <c r="B45" s="92" t="s">
        <v>69</v>
      </c>
      <c r="C45" s="50" t="s">
        <v>70</v>
      </c>
      <c r="D45" s="32"/>
      <c r="E45" s="32"/>
      <c r="F45" s="32"/>
      <c r="G45" s="28"/>
      <c r="H45" s="32"/>
      <c r="I45" s="32"/>
      <c r="J45" s="32"/>
      <c r="K45" s="28"/>
      <c r="L45" s="33"/>
      <c r="M45" s="33"/>
      <c r="N45" s="35"/>
      <c r="O45" s="29"/>
      <c r="P45" s="35"/>
      <c r="Q45" s="33"/>
      <c r="R45" s="35"/>
      <c r="S45" s="28"/>
      <c r="T45" s="34"/>
      <c r="U45" s="34"/>
      <c r="V45" s="34"/>
      <c r="W45" s="28"/>
      <c r="X45" s="34"/>
      <c r="Y45" s="34"/>
      <c r="Z45" s="34"/>
      <c r="AA45" s="49">
        <v>1</v>
      </c>
      <c r="AB45" s="39">
        <f t="shared" si="28"/>
        <v>0</v>
      </c>
      <c r="AC45" s="30">
        <f t="shared" si="29"/>
        <v>0</v>
      </c>
      <c r="AD45" s="38">
        <f t="shared" si="30"/>
        <v>0</v>
      </c>
      <c r="AE45" s="30">
        <f t="shared" si="31"/>
        <v>0</v>
      </c>
      <c r="AF45" s="95">
        <f t="shared" si="32"/>
        <v>1</v>
      </c>
    </row>
    <row r="46" spans="1:37" s="14" customFormat="1" ht="20.100000000000001" customHeight="1">
      <c r="A46" s="211" t="s">
        <v>101</v>
      </c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3"/>
      <c r="AB46" s="43">
        <f>SUM(AB47:AB63)</f>
        <v>558</v>
      </c>
      <c r="AC46" s="43">
        <f>SUM(AC47:AC63)</f>
        <v>0</v>
      </c>
      <c r="AD46" s="43">
        <f>SUM(AD47:AD63)</f>
        <v>558</v>
      </c>
      <c r="AE46" s="43">
        <f>SUM(AE47:AE63)</f>
        <v>0</v>
      </c>
      <c r="AF46" s="94">
        <f>SUM(AF47:AF63)</f>
        <v>54</v>
      </c>
    </row>
    <row r="47" spans="1:37" s="15" customFormat="1" ht="20.100000000000001" customHeight="1">
      <c r="A47" s="90">
        <v>40</v>
      </c>
      <c r="B47" s="92" t="s">
        <v>72</v>
      </c>
      <c r="C47" s="98" t="s">
        <v>98</v>
      </c>
      <c r="D47" s="32"/>
      <c r="E47" s="32">
        <v>18</v>
      </c>
      <c r="F47" s="32"/>
      <c r="G47" s="28">
        <v>2</v>
      </c>
      <c r="H47" s="32"/>
      <c r="I47" s="32">
        <v>18</v>
      </c>
      <c r="J47" s="32"/>
      <c r="K47" s="28">
        <v>2</v>
      </c>
      <c r="L47" s="33"/>
      <c r="M47" s="33"/>
      <c r="N47" s="33"/>
      <c r="O47" s="70"/>
      <c r="P47" s="33"/>
      <c r="Q47" s="33"/>
      <c r="R47" s="33"/>
      <c r="S47" s="28"/>
      <c r="T47" s="34"/>
      <c r="U47" s="34"/>
      <c r="V47" s="34"/>
      <c r="W47" s="28"/>
      <c r="X47" s="34"/>
      <c r="Y47" s="34"/>
      <c r="Z47" s="34"/>
      <c r="AA47" s="28"/>
      <c r="AB47" s="88">
        <f>AC47+AD47+AE47</f>
        <v>36</v>
      </c>
      <c r="AC47" s="67">
        <f>D47+H47+L47+P47+T47+X47</f>
        <v>0</v>
      </c>
      <c r="AD47" s="67">
        <f>E47+I47+M47+Q47+U47+Y47</f>
        <v>36</v>
      </c>
      <c r="AE47" s="67">
        <f>F47+J47+N47+R47+V47+Z47</f>
        <v>0</v>
      </c>
      <c r="AF47" s="96">
        <f>G47+K47+O47+S47+W47+AA47</f>
        <v>4</v>
      </c>
    </row>
    <row r="48" spans="1:37" s="15" customFormat="1" ht="20.100000000000001" customHeight="1">
      <c r="A48" s="90">
        <v>41</v>
      </c>
      <c r="B48" s="92" t="s">
        <v>102</v>
      </c>
      <c r="C48" s="98" t="s">
        <v>98</v>
      </c>
      <c r="D48" s="32"/>
      <c r="E48" s="32">
        <v>18</v>
      </c>
      <c r="F48" s="32"/>
      <c r="G48" s="28">
        <v>2</v>
      </c>
      <c r="H48" s="32"/>
      <c r="I48" s="32">
        <v>18</v>
      </c>
      <c r="J48" s="32"/>
      <c r="K48" s="28">
        <v>2</v>
      </c>
      <c r="L48" s="33"/>
      <c r="M48" s="33"/>
      <c r="N48" s="33"/>
      <c r="O48" s="70"/>
      <c r="P48" s="33"/>
      <c r="Q48" s="33"/>
      <c r="R48" s="33"/>
      <c r="S48" s="28"/>
      <c r="T48" s="34"/>
      <c r="U48" s="34"/>
      <c r="V48" s="34"/>
      <c r="W48" s="28"/>
      <c r="X48" s="34"/>
      <c r="Y48" s="34"/>
      <c r="Z48" s="34"/>
      <c r="AA48" s="28"/>
      <c r="AB48" s="88">
        <f>AC48+AD48+AE48</f>
        <v>36</v>
      </c>
      <c r="AC48" s="67">
        <f>D48+H48+L48+P48+T48+X48</f>
        <v>0</v>
      </c>
      <c r="AD48" s="67">
        <f>E48+I48+M48+Q48+U48+Y48</f>
        <v>36</v>
      </c>
      <c r="AE48" s="67">
        <f>F48+J48+N48+R48+V48+Z48</f>
        <v>0</v>
      </c>
      <c r="AF48" s="96">
        <f>G48+K48+O48+S48+W48+AA48</f>
        <v>4</v>
      </c>
    </row>
    <row r="49" spans="1:32" s="15" customFormat="1" ht="20.100000000000001" customHeight="1">
      <c r="A49" s="90">
        <v>26</v>
      </c>
      <c r="B49" s="92" t="s">
        <v>103</v>
      </c>
      <c r="C49" s="69" t="s">
        <v>37</v>
      </c>
      <c r="D49" s="63"/>
      <c r="E49" s="63"/>
      <c r="F49" s="63"/>
      <c r="G49" s="70"/>
      <c r="H49" s="63"/>
      <c r="I49" s="63"/>
      <c r="J49" s="63"/>
      <c r="K49" s="70"/>
      <c r="L49" s="65"/>
      <c r="M49" s="65">
        <v>18</v>
      </c>
      <c r="N49" s="65"/>
      <c r="O49" s="70">
        <v>1</v>
      </c>
      <c r="P49" s="58"/>
      <c r="Q49" s="33"/>
      <c r="R49" s="58"/>
      <c r="S49" s="70"/>
      <c r="T49" s="59"/>
      <c r="U49" s="34"/>
      <c r="V49" s="59"/>
      <c r="W49" s="70"/>
      <c r="X49" s="59"/>
      <c r="Y49" s="34"/>
      <c r="Z49" s="59"/>
      <c r="AA49" s="70"/>
      <c r="AB49" s="88">
        <f>AC49+AD49+AE49</f>
        <v>18</v>
      </c>
      <c r="AC49" s="67">
        <f t="shared" ref="AC49" si="33">D49+H49+L49+P49+T49+X49</f>
        <v>0</v>
      </c>
      <c r="AD49" s="67">
        <f t="shared" ref="AD49" si="34">E49+I49+M49+Q49+U49+Y49</f>
        <v>18</v>
      </c>
      <c r="AE49" s="67">
        <f t="shared" ref="AE49" si="35">F49+J49+N49+R49+V49+Z49</f>
        <v>0</v>
      </c>
      <c r="AF49" s="96">
        <f t="shared" ref="AF49" si="36">G49+K49+O49+S49+W49+AA49</f>
        <v>1</v>
      </c>
    </row>
    <row r="50" spans="1:32" s="14" customFormat="1" ht="20.100000000000001" customHeight="1">
      <c r="A50" s="90">
        <v>42</v>
      </c>
      <c r="B50" s="92" t="s">
        <v>104</v>
      </c>
      <c r="C50" s="45" t="s">
        <v>37</v>
      </c>
      <c r="D50" s="32"/>
      <c r="E50" s="32"/>
      <c r="F50" s="32"/>
      <c r="G50" s="28"/>
      <c r="H50" s="32"/>
      <c r="I50" s="32"/>
      <c r="J50" s="32"/>
      <c r="K50" s="28"/>
      <c r="L50" s="33"/>
      <c r="M50" s="33">
        <v>18</v>
      </c>
      <c r="N50" s="33"/>
      <c r="O50" s="70">
        <v>1</v>
      </c>
      <c r="P50" s="33"/>
      <c r="Q50" s="33"/>
      <c r="R50" s="33"/>
      <c r="S50" s="62"/>
      <c r="T50" s="34"/>
      <c r="U50" s="34"/>
      <c r="V50" s="34"/>
      <c r="W50" s="28"/>
      <c r="X50" s="34"/>
      <c r="Y50" s="34"/>
      <c r="Z50" s="34"/>
      <c r="AA50" s="28"/>
      <c r="AB50" s="88">
        <f>AC50+AD50+AE50</f>
        <v>18</v>
      </c>
      <c r="AC50" s="67">
        <f>D50+H50+L50+P50+T50+X50</f>
        <v>0</v>
      </c>
      <c r="AD50" s="67">
        <f>E50+I50+M50+Q50+U50+Y50</f>
        <v>18</v>
      </c>
      <c r="AE50" s="67">
        <f>F50+J50+N50+R50+V50+Z50</f>
        <v>0</v>
      </c>
      <c r="AF50" s="96">
        <f>G50+K50+O50+S50+W50+AA50</f>
        <v>1</v>
      </c>
    </row>
    <row r="51" spans="1:32" s="15" customFormat="1" ht="20.100000000000001" customHeight="1">
      <c r="A51" s="90">
        <v>27</v>
      </c>
      <c r="B51" s="92" t="s">
        <v>105</v>
      </c>
      <c r="C51" s="50" t="s">
        <v>106</v>
      </c>
      <c r="D51" s="32"/>
      <c r="E51" s="32"/>
      <c r="F51" s="32"/>
      <c r="G51" s="28"/>
      <c r="H51" s="32"/>
      <c r="I51" s="32"/>
      <c r="J51" s="32"/>
      <c r="K51" s="28"/>
      <c r="L51" s="33"/>
      <c r="M51" s="33">
        <v>18</v>
      </c>
      <c r="N51" s="33"/>
      <c r="O51" s="70">
        <v>2</v>
      </c>
      <c r="P51" s="33"/>
      <c r="Q51" s="33">
        <v>18</v>
      </c>
      <c r="R51" s="33"/>
      <c r="S51" s="28">
        <v>2</v>
      </c>
      <c r="T51" s="34"/>
      <c r="U51" s="34"/>
      <c r="V51" s="34"/>
      <c r="W51" s="28"/>
      <c r="X51" s="34"/>
      <c r="Y51" s="34"/>
      <c r="Z51" s="34"/>
      <c r="AA51" s="28"/>
      <c r="AB51" s="88">
        <f t="shared" ref="AB51:AB63" si="37">AC51+AD51+AE51</f>
        <v>36</v>
      </c>
      <c r="AC51" s="67">
        <f t="shared" ref="AC51:AC63" si="38">D51+H51+L51+P51+T51+X51</f>
        <v>0</v>
      </c>
      <c r="AD51" s="67">
        <f t="shared" ref="AD51:AD63" si="39">E51+I51+M51+Q51+U51+Y51</f>
        <v>36</v>
      </c>
      <c r="AE51" s="67">
        <f t="shared" ref="AE51:AE63" si="40">F51+J51+N51+R51+V51+Z51</f>
        <v>0</v>
      </c>
      <c r="AF51" s="96">
        <f t="shared" ref="AF51:AF63" si="41">G51+K51+O51+S51+W51+AA51</f>
        <v>4</v>
      </c>
    </row>
    <row r="52" spans="1:32" s="15" customFormat="1" ht="20.100000000000001" customHeight="1">
      <c r="A52" s="90">
        <v>28</v>
      </c>
      <c r="B52" s="92" t="s">
        <v>107</v>
      </c>
      <c r="C52" s="50" t="s">
        <v>106</v>
      </c>
      <c r="D52" s="32"/>
      <c r="E52" s="32"/>
      <c r="F52" s="32"/>
      <c r="G52" s="28"/>
      <c r="H52" s="32"/>
      <c r="I52" s="32"/>
      <c r="J52" s="32"/>
      <c r="K52" s="28"/>
      <c r="L52" s="33"/>
      <c r="M52" s="33">
        <v>18</v>
      </c>
      <c r="N52" s="33"/>
      <c r="O52" s="70">
        <v>2</v>
      </c>
      <c r="P52" s="33"/>
      <c r="Q52" s="33">
        <v>18</v>
      </c>
      <c r="R52" s="33"/>
      <c r="S52" s="28">
        <v>2</v>
      </c>
      <c r="T52" s="34"/>
      <c r="U52" s="34"/>
      <c r="V52" s="34"/>
      <c r="W52" s="28"/>
      <c r="X52" s="34"/>
      <c r="Y52" s="34"/>
      <c r="Z52" s="34"/>
      <c r="AA52" s="28"/>
      <c r="AB52" s="88">
        <f t="shared" si="37"/>
        <v>36</v>
      </c>
      <c r="AC52" s="67">
        <f t="shared" si="38"/>
        <v>0</v>
      </c>
      <c r="AD52" s="67">
        <f t="shared" si="39"/>
        <v>36</v>
      </c>
      <c r="AE52" s="67">
        <f t="shared" si="40"/>
        <v>0</v>
      </c>
      <c r="AF52" s="96">
        <f t="shared" si="41"/>
        <v>4</v>
      </c>
    </row>
    <row r="53" spans="1:32" s="15" customFormat="1" ht="20.100000000000001" customHeight="1">
      <c r="A53" s="90">
        <v>29</v>
      </c>
      <c r="B53" s="92" t="s">
        <v>108</v>
      </c>
      <c r="C53" s="50" t="s">
        <v>109</v>
      </c>
      <c r="D53" s="32"/>
      <c r="E53" s="32"/>
      <c r="F53" s="32"/>
      <c r="G53" s="28"/>
      <c r="H53" s="32"/>
      <c r="I53" s="32"/>
      <c r="J53" s="32"/>
      <c r="K53" s="28"/>
      <c r="L53" s="33"/>
      <c r="M53" s="33">
        <v>18</v>
      </c>
      <c r="N53" s="33"/>
      <c r="O53" s="70">
        <v>2</v>
      </c>
      <c r="P53" s="33"/>
      <c r="Q53" s="33">
        <v>18</v>
      </c>
      <c r="R53" s="33"/>
      <c r="S53" s="28">
        <v>2</v>
      </c>
      <c r="T53" s="34"/>
      <c r="U53" s="34"/>
      <c r="V53" s="34"/>
      <c r="W53" s="28"/>
      <c r="X53" s="34"/>
      <c r="Y53" s="34"/>
      <c r="Z53" s="34"/>
      <c r="AA53" s="28"/>
      <c r="AB53" s="88">
        <f t="shared" si="37"/>
        <v>36</v>
      </c>
      <c r="AC53" s="67">
        <f t="shared" si="38"/>
        <v>0</v>
      </c>
      <c r="AD53" s="67">
        <f t="shared" si="39"/>
        <v>36</v>
      </c>
      <c r="AE53" s="67">
        <f t="shared" si="40"/>
        <v>0</v>
      </c>
      <c r="AF53" s="96">
        <f t="shared" si="41"/>
        <v>4</v>
      </c>
    </row>
    <row r="54" spans="1:32" s="15" customFormat="1" ht="20.100000000000001" customHeight="1">
      <c r="A54" s="90">
        <v>33</v>
      </c>
      <c r="B54" s="92" t="s">
        <v>110</v>
      </c>
      <c r="C54" s="50" t="s">
        <v>111</v>
      </c>
      <c r="D54" s="32"/>
      <c r="E54" s="32"/>
      <c r="F54" s="32"/>
      <c r="G54" s="28"/>
      <c r="H54" s="32"/>
      <c r="I54" s="32"/>
      <c r="J54" s="32"/>
      <c r="K54" s="28"/>
      <c r="L54" s="33"/>
      <c r="M54" s="33">
        <v>9</v>
      </c>
      <c r="N54" s="33"/>
      <c r="O54" s="70">
        <v>1</v>
      </c>
      <c r="P54" s="33"/>
      <c r="Q54" s="33">
        <v>9</v>
      </c>
      <c r="R54" s="33"/>
      <c r="S54" s="28">
        <v>1</v>
      </c>
      <c r="T54" s="34"/>
      <c r="U54" s="34"/>
      <c r="V54" s="34"/>
      <c r="W54" s="28"/>
      <c r="X54" s="34"/>
      <c r="Y54" s="34"/>
      <c r="Z54" s="34"/>
      <c r="AA54" s="28"/>
      <c r="AB54" s="88">
        <f>AC54+AD54+AE54</f>
        <v>18</v>
      </c>
      <c r="AC54" s="67">
        <f>D54+H54+L54+P54+T54+X54</f>
        <v>0</v>
      </c>
      <c r="AD54" s="67">
        <f>E54+I54+M54+Q54+U54+Y54</f>
        <v>18</v>
      </c>
      <c r="AE54" s="67">
        <f>F54+J54+N54+R54+V54+Z54</f>
        <v>0</v>
      </c>
      <c r="AF54" s="96">
        <f>G54+K54+O54+S54+W54+AA54</f>
        <v>2</v>
      </c>
    </row>
    <row r="55" spans="1:32" s="15" customFormat="1" ht="20.100000000000001" customHeight="1">
      <c r="A55" s="90">
        <v>34</v>
      </c>
      <c r="B55" s="92" t="s">
        <v>112</v>
      </c>
      <c r="C55" s="50" t="s">
        <v>113</v>
      </c>
      <c r="D55" s="32"/>
      <c r="E55" s="32"/>
      <c r="F55" s="32"/>
      <c r="G55" s="28"/>
      <c r="H55" s="32"/>
      <c r="I55" s="32"/>
      <c r="J55" s="32"/>
      <c r="K55" s="28"/>
      <c r="L55" s="33"/>
      <c r="M55" s="33">
        <v>9</v>
      </c>
      <c r="N55" s="33"/>
      <c r="O55" s="70">
        <v>1</v>
      </c>
      <c r="P55" s="33"/>
      <c r="Q55" s="33">
        <v>9</v>
      </c>
      <c r="R55" s="33"/>
      <c r="S55" s="28">
        <v>1</v>
      </c>
      <c r="T55" s="34"/>
      <c r="U55" s="34">
        <v>9</v>
      </c>
      <c r="V55" s="34"/>
      <c r="W55" s="28">
        <v>1</v>
      </c>
      <c r="X55" s="34"/>
      <c r="Y55" s="34"/>
      <c r="Z55" s="34"/>
      <c r="AA55" s="28"/>
      <c r="AB55" s="88">
        <f>AC55+AD55+AE55</f>
        <v>27</v>
      </c>
      <c r="AC55" s="67">
        <f>D55+H55+L55+P55+T55+X55</f>
        <v>0</v>
      </c>
      <c r="AD55" s="67">
        <f>E55+I55+M55+Q55+U55+Y55</f>
        <v>27</v>
      </c>
      <c r="AE55" s="67">
        <f>F55+J55+N55+R55+V55+Z55</f>
        <v>0</v>
      </c>
      <c r="AF55" s="96">
        <f>G55+K55+O55+S55+W55+AA55</f>
        <v>3</v>
      </c>
    </row>
    <row r="56" spans="1:32" s="15" customFormat="1" ht="20.100000000000001" customHeight="1">
      <c r="A56" s="90">
        <v>39</v>
      </c>
      <c r="B56" s="92" t="s">
        <v>114</v>
      </c>
      <c r="C56" s="98" t="s">
        <v>113</v>
      </c>
      <c r="D56" s="32"/>
      <c r="E56" s="32"/>
      <c r="F56" s="32"/>
      <c r="G56" s="28"/>
      <c r="H56" s="32"/>
      <c r="I56" s="32"/>
      <c r="J56" s="32"/>
      <c r="K56" s="28"/>
      <c r="L56" s="33"/>
      <c r="M56" s="33">
        <v>18</v>
      </c>
      <c r="N56" s="33"/>
      <c r="O56" s="70">
        <v>1</v>
      </c>
      <c r="P56" s="33"/>
      <c r="Q56" s="33">
        <v>18</v>
      </c>
      <c r="R56" s="33"/>
      <c r="S56" s="28">
        <v>1</v>
      </c>
      <c r="T56" s="34"/>
      <c r="U56" s="34">
        <v>18</v>
      </c>
      <c r="V56" s="34"/>
      <c r="W56" s="28">
        <v>2</v>
      </c>
      <c r="X56" s="34"/>
      <c r="Y56" s="34"/>
      <c r="Z56" s="34"/>
      <c r="AA56" s="28"/>
      <c r="AB56" s="88">
        <f>AC56+AD56+AE56</f>
        <v>54</v>
      </c>
      <c r="AC56" s="67">
        <f>D56+H56+L56+P56+T56+X56</f>
        <v>0</v>
      </c>
      <c r="AD56" s="67">
        <f>E56+I56+M56+Q56+U56+Y56</f>
        <v>54</v>
      </c>
      <c r="AE56" s="67">
        <f>F56+J56+N56+R56+V56+Z56</f>
        <v>0</v>
      </c>
      <c r="AF56" s="96">
        <f>G56+K56+O56+S56+W56+AA56</f>
        <v>4</v>
      </c>
    </row>
    <row r="57" spans="1:32" s="15" customFormat="1" ht="20.100000000000001" customHeight="1">
      <c r="A57" s="90">
        <v>30</v>
      </c>
      <c r="B57" s="92" t="s">
        <v>115</v>
      </c>
      <c r="C57" s="50" t="s">
        <v>116</v>
      </c>
      <c r="D57" s="32"/>
      <c r="E57" s="32"/>
      <c r="F57" s="32"/>
      <c r="G57" s="28"/>
      <c r="H57" s="32"/>
      <c r="I57" s="32"/>
      <c r="J57" s="32"/>
      <c r="K57" s="28"/>
      <c r="L57" s="33"/>
      <c r="M57" s="33"/>
      <c r="N57" s="33"/>
      <c r="O57" s="70"/>
      <c r="P57" s="33"/>
      <c r="Q57" s="33">
        <v>18</v>
      </c>
      <c r="R57" s="33"/>
      <c r="S57" s="28">
        <v>1</v>
      </c>
      <c r="T57" s="34"/>
      <c r="U57" s="34">
        <v>18</v>
      </c>
      <c r="V57" s="34"/>
      <c r="W57" s="28">
        <v>2</v>
      </c>
      <c r="X57" s="34"/>
      <c r="Y57" s="34">
        <v>9</v>
      </c>
      <c r="Z57" s="34"/>
      <c r="AA57" s="28">
        <v>1</v>
      </c>
      <c r="AB57" s="88">
        <f t="shared" si="37"/>
        <v>45</v>
      </c>
      <c r="AC57" s="67">
        <f t="shared" si="38"/>
        <v>0</v>
      </c>
      <c r="AD57" s="67">
        <f t="shared" si="39"/>
        <v>45</v>
      </c>
      <c r="AE57" s="67">
        <f t="shared" si="40"/>
        <v>0</v>
      </c>
      <c r="AF57" s="96">
        <f t="shared" si="41"/>
        <v>4</v>
      </c>
    </row>
    <row r="58" spans="1:32" s="15" customFormat="1" ht="20.100000000000001" customHeight="1">
      <c r="A58" s="90">
        <v>31</v>
      </c>
      <c r="B58" s="92" t="s">
        <v>117</v>
      </c>
      <c r="C58" s="50" t="s">
        <v>61</v>
      </c>
      <c r="D58" s="32"/>
      <c r="E58" s="32"/>
      <c r="F58" s="32"/>
      <c r="G58" s="28"/>
      <c r="H58" s="32"/>
      <c r="I58" s="32"/>
      <c r="J58" s="32"/>
      <c r="K58" s="28"/>
      <c r="L58" s="33"/>
      <c r="M58" s="33"/>
      <c r="N58" s="33"/>
      <c r="O58" s="70"/>
      <c r="P58" s="33"/>
      <c r="Q58" s="33"/>
      <c r="R58" s="33"/>
      <c r="S58" s="28"/>
      <c r="T58" s="34"/>
      <c r="U58" s="34">
        <v>18</v>
      </c>
      <c r="V58" s="34"/>
      <c r="W58" s="28">
        <v>2</v>
      </c>
      <c r="X58" s="34"/>
      <c r="Y58" s="34">
        <v>18</v>
      </c>
      <c r="Z58" s="34"/>
      <c r="AA58" s="28">
        <v>2</v>
      </c>
      <c r="AB58" s="88">
        <f t="shared" si="37"/>
        <v>36</v>
      </c>
      <c r="AC58" s="67">
        <f t="shared" si="38"/>
        <v>0</v>
      </c>
      <c r="AD58" s="67">
        <f t="shared" si="39"/>
        <v>36</v>
      </c>
      <c r="AE58" s="67">
        <f t="shared" si="40"/>
        <v>0</v>
      </c>
      <c r="AF58" s="96">
        <f t="shared" si="41"/>
        <v>4</v>
      </c>
    </row>
    <row r="59" spans="1:32" s="15" customFormat="1" ht="20.100000000000001" customHeight="1">
      <c r="A59" s="90">
        <v>32</v>
      </c>
      <c r="B59" s="92" t="s">
        <v>118</v>
      </c>
      <c r="C59" s="50" t="s">
        <v>61</v>
      </c>
      <c r="D59" s="32"/>
      <c r="E59" s="32"/>
      <c r="F59" s="32"/>
      <c r="G59" s="28"/>
      <c r="H59" s="32"/>
      <c r="I59" s="32"/>
      <c r="J59" s="32"/>
      <c r="K59" s="28"/>
      <c r="L59" s="33"/>
      <c r="M59" s="33"/>
      <c r="N59" s="33"/>
      <c r="O59" s="70"/>
      <c r="P59" s="33"/>
      <c r="Q59" s="33"/>
      <c r="R59" s="33"/>
      <c r="S59" s="28"/>
      <c r="T59" s="34"/>
      <c r="U59" s="34">
        <v>18</v>
      </c>
      <c r="V59" s="34"/>
      <c r="W59" s="28">
        <v>3</v>
      </c>
      <c r="X59" s="34"/>
      <c r="Y59" s="34">
        <v>18</v>
      </c>
      <c r="Z59" s="34"/>
      <c r="AA59" s="28">
        <v>2</v>
      </c>
      <c r="AB59" s="88">
        <f t="shared" si="37"/>
        <v>36</v>
      </c>
      <c r="AC59" s="67">
        <f t="shared" si="38"/>
        <v>0</v>
      </c>
      <c r="AD59" s="67">
        <f t="shared" si="39"/>
        <v>36</v>
      </c>
      <c r="AE59" s="67">
        <f t="shared" si="40"/>
        <v>0</v>
      </c>
      <c r="AF59" s="96">
        <f t="shared" si="41"/>
        <v>5</v>
      </c>
    </row>
    <row r="60" spans="1:32" s="15" customFormat="1" ht="20.100000000000001" customHeight="1">
      <c r="A60" s="90">
        <v>35</v>
      </c>
      <c r="B60" s="92" t="s">
        <v>119</v>
      </c>
      <c r="C60" s="98" t="s">
        <v>61</v>
      </c>
      <c r="D60" s="32"/>
      <c r="E60" s="32"/>
      <c r="F60" s="32"/>
      <c r="G60" s="28"/>
      <c r="H60" s="32"/>
      <c r="I60" s="32"/>
      <c r="J60" s="32"/>
      <c r="K60" s="28"/>
      <c r="L60" s="33"/>
      <c r="M60" s="33"/>
      <c r="N60" s="33"/>
      <c r="O60" s="70"/>
      <c r="P60" s="33"/>
      <c r="Q60" s="33"/>
      <c r="R60" s="33"/>
      <c r="S60" s="28"/>
      <c r="T60" s="34"/>
      <c r="U60" s="34">
        <v>18</v>
      </c>
      <c r="V60" s="34"/>
      <c r="W60" s="28">
        <v>1</v>
      </c>
      <c r="X60" s="34"/>
      <c r="Y60" s="34">
        <v>18</v>
      </c>
      <c r="Z60" s="34"/>
      <c r="AA60" s="28">
        <v>2</v>
      </c>
      <c r="AB60" s="88">
        <f t="shared" si="37"/>
        <v>36</v>
      </c>
      <c r="AC60" s="67">
        <f t="shared" si="38"/>
        <v>0</v>
      </c>
      <c r="AD60" s="67">
        <f t="shared" si="39"/>
        <v>36</v>
      </c>
      <c r="AE60" s="67">
        <f t="shared" si="40"/>
        <v>0</v>
      </c>
      <c r="AF60" s="96">
        <f t="shared" si="41"/>
        <v>3</v>
      </c>
    </row>
    <row r="61" spans="1:32" s="15" customFormat="1" ht="20.100000000000001" customHeight="1">
      <c r="A61" s="90">
        <v>36</v>
      </c>
      <c r="B61" s="92" t="s">
        <v>120</v>
      </c>
      <c r="C61" s="98" t="s">
        <v>61</v>
      </c>
      <c r="D61" s="32"/>
      <c r="E61" s="32"/>
      <c r="F61" s="32"/>
      <c r="G61" s="28"/>
      <c r="H61" s="32"/>
      <c r="I61" s="32"/>
      <c r="J61" s="32"/>
      <c r="K61" s="28"/>
      <c r="L61" s="33"/>
      <c r="M61" s="33"/>
      <c r="N61" s="33"/>
      <c r="O61" s="70"/>
      <c r="P61" s="33"/>
      <c r="Q61" s="33"/>
      <c r="R61" s="33"/>
      <c r="S61" s="28"/>
      <c r="T61" s="34"/>
      <c r="U61" s="34">
        <v>18</v>
      </c>
      <c r="V61" s="34"/>
      <c r="W61" s="28">
        <v>1</v>
      </c>
      <c r="X61" s="34"/>
      <c r="Y61" s="34">
        <v>18</v>
      </c>
      <c r="Z61" s="34"/>
      <c r="AA61" s="28">
        <v>2</v>
      </c>
      <c r="AB61" s="88">
        <f t="shared" si="37"/>
        <v>36</v>
      </c>
      <c r="AC61" s="67">
        <f t="shared" si="38"/>
        <v>0</v>
      </c>
      <c r="AD61" s="67">
        <f t="shared" si="39"/>
        <v>36</v>
      </c>
      <c r="AE61" s="67">
        <f t="shared" si="40"/>
        <v>0</v>
      </c>
      <c r="AF61" s="96">
        <f t="shared" si="41"/>
        <v>3</v>
      </c>
    </row>
    <row r="62" spans="1:32" s="15" customFormat="1" ht="20.100000000000001" customHeight="1">
      <c r="A62" s="90">
        <v>37</v>
      </c>
      <c r="B62" s="92" t="s">
        <v>121</v>
      </c>
      <c r="C62" s="98" t="s">
        <v>61</v>
      </c>
      <c r="D62" s="32"/>
      <c r="E62" s="32"/>
      <c r="F62" s="32"/>
      <c r="G62" s="28"/>
      <c r="H62" s="32"/>
      <c r="I62" s="32"/>
      <c r="J62" s="32"/>
      <c r="K62" s="28"/>
      <c r="L62" s="33"/>
      <c r="M62" s="33"/>
      <c r="N62" s="33"/>
      <c r="O62" s="70"/>
      <c r="P62" s="33"/>
      <c r="Q62" s="33"/>
      <c r="R62" s="33"/>
      <c r="S62" s="28"/>
      <c r="T62" s="34"/>
      <c r="U62" s="34">
        <v>18</v>
      </c>
      <c r="V62" s="34"/>
      <c r="W62" s="28">
        <v>1</v>
      </c>
      <c r="X62" s="34"/>
      <c r="Y62" s="34">
        <v>18</v>
      </c>
      <c r="Z62" s="34"/>
      <c r="AA62" s="28">
        <v>1</v>
      </c>
      <c r="AB62" s="88">
        <f t="shared" si="37"/>
        <v>36</v>
      </c>
      <c r="AC62" s="67">
        <f t="shared" si="38"/>
        <v>0</v>
      </c>
      <c r="AD62" s="67">
        <f t="shared" si="39"/>
        <v>36</v>
      </c>
      <c r="AE62" s="67">
        <f t="shared" si="40"/>
        <v>0</v>
      </c>
      <c r="AF62" s="96">
        <f t="shared" si="41"/>
        <v>2</v>
      </c>
    </row>
    <row r="63" spans="1:32" s="15" customFormat="1" ht="20.100000000000001" customHeight="1">
      <c r="A63" s="90">
        <v>38</v>
      </c>
      <c r="B63" s="92" t="s">
        <v>122</v>
      </c>
      <c r="C63" s="98" t="s">
        <v>61</v>
      </c>
      <c r="D63" s="32"/>
      <c r="E63" s="32"/>
      <c r="F63" s="32"/>
      <c r="G63" s="28"/>
      <c r="H63" s="32"/>
      <c r="I63" s="32"/>
      <c r="J63" s="32"/>
      <c r="K63" s="28"/>
      <c r="L63" s="33"/>
      <c r="M63" s="33"/>
      <c r="N63" s="33"/>
      <c r="O63" s="70"/>
      <c r="P63" s="33"/>
      <c r="Q63" s="33"/>
      <c r="R63" s="33"/>
      <c r="S63" s="28"/>
      <c r="T63" s="34"/>
      <c r="U63" s="34">
        <v>9</v>
      </c>
      <c r="V63" s="34"/>
      <c r="W63" s="28">
        <v>1</v>
      </c>
      <c r="X63" s="34"/>
      <c r="Y63" s="34">
        <v>9</v>
      </c>
      <c r="Z63" s="34"/>
      <c r="AA63" s="28">
        <v>1</v>
      </c>
      <c r="AB63" s="88">
        <f t="shared" si="37"/>
        <v>18</v>
      </c>
      <c r="AC63" s="67">
        <f t="shared" si="38"/>
        <v>0</v>
      </c>
      <c r="AD63" s="67">
        <f t="shared" si="39"/>
        <v>18</v>
      </c>
      <c r="AE63" s="67">
        <f t="shared" si="40"/>
        <v>0</v>
      </c>
      <c r="AF63" s="96">
        <f t="shared" si="41"/>
        <v>2</v>
      </c>
    </row>
    <row r="64" spans="1:32" s="15" customFormat="1" ht="20.100000000000001" customHeight="1">
      <c r="A64" s="148" t="s">
        <v>93</v>
      </c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49"/>
      <c r="X64" s="149"/>
      <c r="Y64" s="149"/>
      <c r="Z64" s="149"/>
      <c r="AA64" s="150"/>
      <c r="AB64" s="43">
        <v>960</v>
      </c>
      <c r="AC64" s="43">
        <v>0</v>
      </c>
      <c r="AD64" s="43">
        <f>SUM(AD65:AD65)</f>
        <v>0</v>
      </c>
      <c r="AE64" s="43">
        <f>SUM(AE65:AE65)</f>
        <v>0</v>
      </c>
      <c r="AF64" s="94">
        <f>SUM(AF65:AF65)</f>
        <v>32</v>
      </c>
    </row>
    <row r="65" spans="1:32" s="14" customFormat="1" ht="20.100000000000001" customHeight="1">
      <c r="A65" s="93">
        <v>43</v>
      </c>
      <c r="B65" s="91" t="s">
        <v>123</v>
      </c>
      <c r="C65" s="108" t="s">
        <v>61</v>
      </c>
      <c r="D65" s="37"/>
      <c r="E65" s="37"/>
      <c r="F65" s="37"/>
      <c r="G65" s="76"/>
      <c r="H65" s="37"/>
      <c r="I65" s="37"/>
      <c r="J65" s="37"/>
      <c r="K65" s="77"/>
      <c r="L65" s="170">
        <v>240</v>
      </c>
      <c r="M65" s="171"/>
      <c r="N65" s="172"/>
      <c r="O65" s="107">
        <v>8</v>
      </c>
      <c r="P65" s="173">
        <v>240</v>
      </c>
      <c r="Q65" s="174"/>
      <c r="R65" s="175"/>
      <c r="S65" s="31">
        <v>8</v>
      </c>
      <c r="T65" s="176">
        <v>240</v>
      </c>
      <c r="U65" s="177"/>
      <c r="V65" s="178"/>
      <c r="W65" s="31">
        <v>8</v>
      </c>
      <c r="X65" s="176">
        <v>240</v>
      </c>
      <c r="Y65" s="177"/>
      <c r="Z65" s="179"/>
      <c r="AA65" s="106">
        <v>8</v>
      </c>
      <c r="AB65" s="39">
        <v>960</v>
      </c>
      <c r="AC65" s="30">
        <f t="shared" ref="AC65:AF66" si="42">D65+H65+L65+P65+T65+X65</f>
        <v>960</v>
      </c>
      <c r="AD65" s="30">
        <f t="shared" si="42"/>
        <v>0</v>
      </c>
      <c r="AE65" s="30">
        <f t="shared" si="42"/>
        <v>0</v>
      </c>
      <c r="AF65" s="95">
        <f t="shared" si="42"/>
        <v>32</v>
      </c>
    </row>
    <row r="66" spans="1:32" s="14" customFormat="1" ht="20.100000000000001" customHeight="1">
      <c r="A66" s="161" t="s">
        <v>95</v>
      </c>
      <c r="B66" s="162"/>
      <c r="C66" s="163"/>
      <c r="D66" s="37">
        <f>SUM(D17:D22,D24:D28,D30:D34,D36:D39,D41:D45,D47:D63,D65)</f>
        <v>45</v>
      </c>
      <c r="E66" s="37">
        <f>SUM(E17:E22,E24:E28,E30:E34,E36:E39,E41:E45,E47:E63,E65)</f>
        <v>261</v>
      </c>
      <c r="F66" s="37">
        <f>SUM(F17:F22,F24:F28,F30:F34,F36:F39,F41:F45,F47:F63,F65)</f>
        <v>0</v>
      </c>
      <c r="G66" s="76">
        <f>SUM(G17:G22,G24:G28,G30:G34,G36:G39,G41:G45,G47:G63,G65)</f>
        <v>30</v>
      </c>
      <c r="H66" s="37">
        <f>SUM(H17:H22,H24:H28,H30:H34,H36:H39,H41:H45,H47:H63,H65)</f>
        <v>18</v>
      </c>
      <c r="I66" s="37">
        <f>SUM(I17:I22,I24:I28,I30:I34,I36:I39,I41:I45,I47:I63,I65)</f>
        <v>244</v>
      </c>
      <c r="J66" s="37">
        <f>SUM(J17:J22,J24:J28,J30:J34,J36:J39,J41:J45,J47:J63,J65)</f>
        <v>0</v>
      </c>
      <c r="K66" s="76">
        <f>SUM(K17:K22,K24:K28,K30:K34,K36:K39,K41:K45,K47:K63,K65)</f>
        <v>30</v>
      </c>
      <c r="L66" s="104">
        <f>SUM(L17:L22,L24:L28,L30:L34,L36:L39,L41:L45,L47:L63)</f>
        <v>36</v>
      </c>
      <c r="M66" s="104">
        <f>SUM(M17:M22,M24:M28,M30:M34,M36:M39,M41:M45,M47:M63,M65)</f>
        <v>198</v>
      </c>
      <c r="N66" s="104">
        <f>SUM(N17:N22,N24:N28,N30:N34,N36:N39,N41:N45,N47:N63,N65)</f>
        <v>0</v>
      </c>
      <c r="O66" s="76">
        <f>SUM(O17:O22,O24:O28,O30:O34,O36:O39,O41:O45,O47:O63,O65)</f>
        <v>30</v>
      </c>
      <c r="P66" s="104">
        <f>SUM(P17:P22,P24:P28,P30:P34,P36:P39,P41:P45,P47:P63)</f>
        <v>27</v>
      </c>
      <c r="Q66" s="104">
        <f>SUM(Q17:Q22,Q24:Q28,Q30:Q34,Q36:Q39,Q41:Q45,Q47:Q63,Q65)</f>
        <v>216</v>
      </c>
      <c r="R66" s="104">
        <f>SUM(R17:R22,R24:R28,R30:R34,R36:R39,R41:R45,R47:R63,R65)</f>
        <v>0</v>
      </c>
      <c r="S66" s="76">
        <f>SUM(S17:S22,S24:S28,S30:S34,S36:S39,S41:S45,S47:S63,S65)</f>
        <v>30</v>
      </c>
      <c r="T66" s="105">
        <f>SUM(T17:T22,T24:T28,T30:T34,T36:T39,T41:T45,T47:T63)</f>
        <v>18</v>
      </c>
      <c r="U66" s="105">
        <f>SUM(U17:U22,U24:U28,U30:U34,U36:U39,U41:U45,U47:U63,U65)</f>
        <v>234</v>
      </c>
      <c r="V66" s="105">
        <f>SUM(V17:V22,V24:V28,V30:V34,V36:V39,V41:V45,V47:V63,V65)</f>
        <v>0</v>
      </c>
      <c r="W66" s="76">
        <f>SUM(W17:W22,W24:W28,W30:W34,W36:W39,W41:W45,W47:W63,W65)</f>
        <v>30</v>
      </c>
      <c r="X66" s="105">
        <f>SUM(X17:X22,X24:X28,X30:X34,X36:X39,X41:X45,X47:X63)</f>
        <v>0</v>
      </c>
      <c r="Y66" s="105">
        <f>SUM(Y17:Y22,Y24:Y28,Y30:Y34,Y36:Y39,Y41:Y45,Y47:Y63,Y65)</f>
        <v>180</v>
      </c>
      <c r="Z66" s="105">
        <f>SUM(Z17:Z22,Z24:Z28,Z30:Z34,Z36:Z39,Z41:Z45,Z47:Z63,Z65)</f>
        <v>0</v>
      </c>
      <c r="AA66" s="76">
        <f>SUM(AA17:AA22,AA24:AA28,AA30:AA34,AA36:AA39,AA41:AA45,AA47:AA63,AA65)</f>
        <v>30</v>
      </c>
      <c r="AB66" s="39">
        <f>AB16+AB23+AB29+AB35+AB40+AB46+AB64</f>
        <v>2437</v>
      </c>
      <c r="AC66" s="30">
        <f t="shared" si="42"/>
        <v>144</v>
      </c>
      <c r="AD66" s="30">
        <f t="shared" si="42"/>
        <v>1333</v>
      </c>
      <c r="AE66" s="30">
        <f t="shared" si="42"/>
        <v>0</v>
      </c>
      <c r="AF66" s="95">
        <f>AF64+AF46+AF40+AF35+AF29+AF23+AF16</f>
        <v>180</v>
      </c>
    </row>
    <row r="67" spans="1:32" s="14" customFormat="1" ht="20.100000000000001" customHeight="1">
      <c r="A67" s="164"/>
      <c r="B67" s="165"/>
      <c r="C67" s="166"/>
      <c r="D67" s="151">
        <f>SUM(D66:F66)</f>
        <v>306</v>
      </c>
      <c r="E67" s="152"/>
      <c r="F67" s="153"/>
      <c r="G67" s="38"/>
      <c r="H67" s="151">
        <f>SUM(H66:J66)</f>
        <v>262</v>
      </c>
      <c r="I67" s="152"/>
      <c r="J67" s="153"/>
      <c r="K67" s="210">
        <f>G66+K66</f>
        <v>60</v>
      </c>
      <c r="L67" s="154">
        <f>SUM(L66:N66)+L65</f>
        <v>474</v>
      </c>
      <c r="M67" s="155"/>
      <c r="N67" s="156"/>
      <c r="O67" s="97"/>
      <c r="P67" s="157">
        <f>SUM(P66:R66)+P65</f>
        <v>483</v>
      </c>
      <c r="Q67" s="155"/>
      <c r="R67" s="158"/>
      <c r="S67" s="200">
        <f>O66+S66</f>
        <v>60</v>
      </c>
      <c r="T67" s="159">
        <f>SUM(T66:V66)+T65</f>
        <v>492</v>
      </c>
      <c r="U67" s="152"/>
      <c r="V67" s="153"/>
      <c r="W67" s="53"/>
      <c r="X67" s="159">
        <f>SUM(X66:Z66)+X65</f>
        <v>420</v>
      </c>
      <c r="Y67" s="152"/>
      <c r="Z67" s="160"/>
      <c r="AA67" s="202">
        <f>W66+AA66</f>
        <v>60</v>
      </c>
      <c r="AB67" s="204">
        <f>D68+L68+T68</f>
        <v>2437</v>
      </c>
      <c r="AC67" s="205"/>
      <c r="AD67" s="205"/>
      <c r="AE67" s="206"/>
      <c r="AF67" s="194">
        <f t="shared" ref="AF67" si="43">G67+K67+O67+S67+W67+AA67</f>
        <v>180</v>
      </c>
    </row>
    <row r="68" spans="1:32" s="14" customFormat="1" ht="20.100000000000001" customHeight="1">
      <c r="A68" s="167"/>
      <c r="B68" s="168"/>
      <c r="C68" s="169"/>
      <c r="D68" s="151">
        <f>D67+H67</f>
        <v>568</v>
      </c>
      <c r="E68" s="152"/>
      <c r="F68" s="152"/>
      <c r="G68" s="152"/>
      <c r="H68" s="152"/>
      <c r="I68" s="152"/>
      <c r="J68" s="153"/>
      <c r="K68" s="199"/>
      <c r="L68" s="196">
        <f>L67+P67</f>
        <v>957</v>
      </c>
      <c r="M68" s="197"/>
      <c r="N68" s="197"/>
      <c r="O68" s="197"/>
      <c r="P68" s="197"/>
      <c r="Q68" s="197"/>
      <c r="R68" s="197"/>
      <c r="S68" s="201"/>
      <c r="T68" s="159">
        <f>T67+X67</f>
        <v>912</v>
      </c>
      <c r="U68" s="214"/>
      <c r="V68" s="214"/>
      <c r="W68" s="214"/>
      <c r="X68" s="214"/>
      <c r="Y68" s="214"/>
      <c r="Z68" s="215"/>
      <c r="AA68" s="203"/>
      <c r="AB68" s="207"/>
      <c r="AC68" s="208"/>
      <c r="AD68" s="208"/>
      <c r="AE68" s="209"/>
      <c r="AF68" s="195"/>
    </row>
    <row r="69" spans="1:32" s="14" customFormat="1">
      <c r="A69" s="16"/>
      <c r="B69" s="17"/>
      <c r="C69" s="18"/>
      <c r="D69" s="19"/>
      <c r="E69" s="19"/>
      <c r="F69" s="20"/>
      <c r="G69" s="19"/>
      <c r="H69" s="19"/>
      <c r="I69" s="19"/>
      <c r="J69" s="20"/>
      <c r="K69" s="21"/>
      <c r="L69" s="21"/>
      <c r="M69" s="22"/>
      <c r="N69" s="23"/>
      <c r="O69" s="24"/>
      <c r="P69" s="24"/>
      <c r="Q69" s="24"/>
      <c r="R69" s="25"/>
      <c r="S69" s="22"/>
      <c r="T69" s="22"/>
      <c r="U69" s="22"/>
      <c r="V69" s="23"/>
      <c r="W69" s="24"/>
      <c r="X69" s="24"/>
      <c r="Y69" s="24"/>
      <c r="Z69" s="25"/>
      <c r="AA69" s="26"/>
      <c r="AB69" s="40"/>
      <c r="AC69" s="40"/>
      <c r="AD69" s="40"/>
      <c r="AE69" s="41"/>
      <c r="AF69" s="36"/>
    </row>
  </sheetData>
  <mergeCells count="59">
    <mergeCell ref="A46:AA46"/>
    <mergeCell ref="C13:C15"/>
    <mergeCell ref="A13:A15"/>
    <mergeCell ref="B13:B15"/>
    <mergeCell ref="A23:AA23"/>
    <mergeCell ref="C24:C28"/>
    <mergeCell ref="A29:AA29"/>
    <mergeCell ref="A35:AA35"/>
    <mergeCell ref="A40:AA40"/>
    <mergeCell ref="L14:N14"/>
    <mergeCell ref="O14:O15"/>
    <mergeCell ref="P14:R14"/>
    <mergeCell ref="S14:S15"/>
    <mergeCell ref="T14:V14"/>
    <mergeCell ref="A11:AF11"/>
    <mergeCell ref="W14:W15"/>
    <mergeCell ref="X14:Z14"/>
    <mergeCell ref="AA14:AA15"/>
    <mergeCell ref="A16:AA16"/>
    <mergeCell ref="A12:AF12"/>
    <mergeCell ref="D13:K13"/>
    <mergeCell ref="L13:S13"/>
    <mergeCell ref="T13:AA13"/>
    <mergeCell ref="AB13:AB15"/>
    <mergeCell ref="AC13:AE14"/>
    <mergeCell ref="AF13:AF15"/>
    <mergeCell ref="D14:F14"/>
    <mergeCell ref="G14:G15"/>
    <mergeCell ref="H14:J14"/>
    <mergeCell ref="K14:K15"/>
    <mergeCell ref="A6:AF6"/>
    <mergeCell ref="A7:AF7"/>
    <mergeCell ref="A8:AF8"/>
    <mergeCell ref="A9:AF9"/>
    <mergeCell ref="A1:AF1"/>
    <mergeCell ref="A2:AF2"/>
    <mergeCell ref="A3:AF3"/>
    <mergeCell ref="A4:AF4"/>
    <mergeCell ref="A5:AF5"/>
    <mergeCell ref="A64:AA64"/>
    <mergeCell ref="D67:F67"/>
    <mergeCell ref="H67:J67"/>
    <mergeCell ref="K67:K68"/>
    <mergeCell ref="L67:N67"/>
    <mergeCell ref="P67:R67"/>
    <mergeCell ref="S67:S68"/>
    <mergeCell ref="T67:V67"/>
    <mergeCell ref="X67:Z67"/>
    <mergeCell ref="AA67:AA68"/>
    <mergeCell ref="A66:C68"/>
    <mergeCell ref="L65:N65"/>
    <mergeCell ref="P65:R65"/>
    <mergeCell ref="T65:V65"/>
    <mergeCell ref="X65:Z65"/>
    <mergeCell ref="AB67:AE68"/>
    <mergeCell ref="AF67:AF68"/>
    <mergeCell ref="D68:J68"/>
    <mergeCell ref="L68:R68"/>
    <mergeCell ref="T68:Z68"/>
  </mergeCells>
  <phoneticPr fontId="1" type="noConversion"/>
  <printOptions horizontalCentered="1"/>
  <pageMargins left="0.59055118110236227" right="0.59055118110236227" top="0.39370078740157483" bottom="0.39370078740157483" header="0.35433070866141736" footer="0.35433070866141736"/>
  <pageSetup paperSize="9" scale="6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t I B s W R A P y u C k A A A A 9 g A A A B I A H A B D b 2 5 m a W c v U G F j a 2 F n Z S 5 4 b W w g o h g A K K A U A A A A A A A A A A A A A A A A A A A A A A A A A A A A h Y 8 x D o I w G I W v Q r r T F j B R y U 8 Z X C E h M T G u T a n Q C I X Q Y r m b g 0 f y C m I U d X N 8 3 / u G 9 + 7 X G 6 R T 2 3 g X O R j V 6 Q Q F m C J P a t G V S l c J G u 3 J 3 6 C U Q c H F m V f S m 2 V t 4 s m U C a q t 7 W N C n H P Y R b g b K h J S G p B j n u 1 F L V u O P r L 6 L / t K G 8 u 1 k I j B 4 T W G h T i I V j h Y b z E F s k D I l f 4 K 4 b z 3 2 f 5 A 2 I 2 N H Q f J + s Y v M i B L B P L + w B 5 Q S w M E F A A C A A g A t I B s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S A b F k o i k e 4 D g A A A B E A A A A T A B w A R m 9 y b X V s Y X M v U 2 V j d G l v b j E u b S C i G A A o o B Q A A A A A A A A A A A A A A A A A A A A A A A A A A A A r T k 0 u y c z P U w i G 0 I b W A F B L A Q I t A B Q A A g A I A L S A b F k Q D 8 r g p A A A A P Y A A A A S A A A A A A A A A A A A A A A A A A A A A A B D b 2 5 m a W c v U G F j a 2 F n Z S 5 4 b W x Q S w E C L Q A U A A I A C A C 0 g G x Z D 8 r p q 6 Q A A A D p A A A A E w A A A A A A A A A A A A A A A A D w A A A A W 0 N v b n R l b n R f V H l w Z X N d L n h t b F B L A Q I t A B Q A A g A I A L S A b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a t 2 p 8 8 b m o S a h K h + Z X J R b U A A A A A A I A A A A A A B B m A A A A A Q A A I A A A A D i e 7 f 3 Z s w D K t d e y H 1 9 r i A m / L N e 7 p 4 M D c r p 4 d p A M o V q k A A A A A A 6 A A A A A A g A A I A A A A N u R O 7 1 h w D C 6 2 N k N M 4 X o 9 7 P 8 x N b 2 w d D N y C k e N Q w d w a S m U A A A A H e 6 6 D E k i n j r Q X Q p c w 8 U j K o / L C m y b U e t 5 0 + f 3 p 7 J D j A q f o c Y L Q u T h o o R y + B X r R t T K g d q 4 A B 1 a B 7 H v D Y h H 5 Q 4 x n L + 5 T A z W A 8 B m l 3 f L t l x D w n c Q A A A A O E o I f g o e B T s Z u p U 6 W 1 C w O t 8 Z v c I M 7 o g F b g S A B 7 i Y W 0 S n A S r l A A / D W 6 J k b Z r b M o P n N i e F X M K O W w 7 m M y T j b L y U F 4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35CC8ABE8714699A6E7A38D44E8A3" ma:contentTypeVersion="3" ma:contentTypeDescription="Create a new document." ma:contentTypeScope="" ma:versionID="7d9633e0ad7928e0ecda92935c8596c1">
  <xsd:schema xmlns:xsd="http://www.w3.org/2001/XMLSchema" xmlns:xs="http://www.w3.org/2001/XMLSchema" xmlns:p="http://schemas.microsoft.com/office/2006/metadata/properties" xmlns:ns2="6b33d809-1955-4517-9db6-599e61d1c9b2" targetNamespace="http://schemas.microsoft.com/office/2006/metadata/properties" ma:root="true" ma:fieldsID="5896c577876564053a93b6c68574e0de" ns2:_="">
    <xsd:import namespace="6b33d809-1955-4517-9db6-599e61d1c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33d809-1955-4517-9db6-599e61d1c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417F7A-9EA8-47AD-976C-E26DD17D683B}"/>
</file>

<file path=customXml/itemProps2.xml><?xml version="1.0" encoding="utf-8"?>
<ds:datastoreItem xmlns:ds="http://schemas.openxmlformats.org/officeDocument/2006/customXml" ds:itemID="{926A4DFB-A793-4B4E-BF46-4034910DB932}"/>
</file>

<file path=customXml/itemProps3.xml><?xml version="1.0" encoding="utf-8"?>
<ds:datastoreItem xmlns:ds="http://schemas.openxmlformats.org/officeDocument/2006/customXml" ds:itemID="{FB0998CA-0C63-4F8E-93C5-0E45A9A30055}"/>
</file>

<file path=customXml/itemProps4.xml><?xml version="1.0" encoding="utf-8"?>
<ds:datastoreItem xmlns:ds="http://schemas.openxmlformats.org/officeDocument/2006/customXml" ds:itemID="{06950A44-71DB-428C-891B-0A42AEB68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Bogna Ferensztajn</dc:creator>
  <cp:keywords/>
  <dc:description/>
  <cp:lastModifiedBy>Monika Anna Kopeć</cp:lastModifiedBy>
  <cp:revision/>
  <dcterms:created xsi:type="dcterms:W3CDTF">2007-09-02T18:22:54Z</dcterms:created>
  <dcterms:modified xsi:type="dcterms:W3CDTF">2025-03-20T11:09:23Z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0x01010092235CC8ABE8714699A6E7A38D44E8A3</vt:lpwstr>
  </property>
</Properties>
</file>