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 J P - S E N A T\Uchwały 2023\12-23 US program studiów na kierunku FP II stopień - profil ogólnoakademicki\"/>
    </mc:Choice>
  </mc:AlternateContent>
  <xr:revisionPtr revIDLastSave="0" documentId="13_ncr:1_{70F28DE8-6744-42E7-BE10-2515A3A5F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PN" sheetId="1" r:id="rId1"/>
    <sheet name="FPKM" sheetId="3" r:id="rId2"/>
    <sheet name="FPK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6" i="2" l="1"/>
  <c r="R46" i="2"/>
  <c r="Q46" i="2"/>
  <c r="P46" i="2"/>
  <c r="S45" i="2"/>
  <c r="R45" i="2"/>
  <c r="Q45" i="2"/>
  <c r="P45" i="2"/>
  <c r="V41" i="2" l="1"/>
  <c r="V39" i="2" s="1"/>
  <c r="U41" i="2"/>
  <c r="U39" i="2" s="1"/>
  <c r="V14" i="2"/>
  <c r="V48" i="2" s="1"/>
  <c r="U14" i="2"/>
  <c r="V41" i="3"/>
  <c r="V39" i="3" s="1"/>
  <c r="U41" i="3"/>
  <c r="U39" i="3" s="1"/>
  <c r="V14" i="3"/>
  <c r="U14" i="3"/>
  <c r="W48" i="1"/>
  <c r="U46" i="1"/>
  <c r="V41" i="1"/>
  <c r="V39" i="1" s="1"/>
  <c r="U41" i="1"/>
  <c r="U39" i="1" s="1"/>
  <c r="V14" i="1"/>
  <c r="U14" i="1"/>
  <c r="V46" i="3" l="1"/>
  <c r="U48" i="2"/>
  <c r="V50" i="1"/>
  <c r="U46" i="3"/>
  <c r="U49" i="1"/>
  <c r="O46" i="3" l="1"/>
  <c r="N46" i="3"/>
  <c r="M46" i="3"/>
  <c r="L46" i="3"/>
  <c r="K46" i="3"/>
  <c r="J46" i="3"/>
  <c r="I46" i="3"/>
  <c r="H46" i="3"/>
  <c r="G46" i="3"/>
  <c r="F46" i="3"/>
  <c r="E46" i="3"/>
  <c r="D46" i="3"/>
  <c r="D47" i="3" s="1"/>
  <c r="S45" i="3"/>
  <c r="R45" i="3"/>
  <c r="Q45" i="3"/>
  <c r="P45" i="3"/>
  <c r="T45" i="3" s="1"/>
  <c r="S44" i="3"/>
  <c r="R44" i="3"/>
  <c r="Q44" i="3"/>
  <c r="P44" i="3"/>
  <c r="T44" i="3" s="1"/>
  <c r="W44" i="3" s="1"/>
  <c r="S43" i="3"/>
  <c r="R43" i="3"/>
  <c r="Q43" i="3"/>
  <c r="P43" i="3"/>
  <c r="T43" i="3" s="1"/>
  <c r="W43" i="3" s="1"/>
  <c r="S42" i="3"/>
  <c r="S41" i="3" s="1"/>
  <c r="R42" i="3"/>
  <c r="R41" i="3" s="1"/>
  <c r="Q42" i="3"/>
  <c r="P42" i="3"/>
  <c r="T42" i="3" s="1"/>
  <c r="W42" i="3" s="1"/>
  <c r="S40" i="3"/>
  <c r="S39" i="3" s="1"/>
  <c r="R40" i="3"/>
  <c r="R39" i="3" s="1"/>
  <c r="Q40" i="3"/>
  <c r="Q39" i="3" s="1"/>
  <c r="P40" i="3"/>
  <c r="T40" i="3" s="1"/>
  <c r="W40" i="3" s="1"/>
  <c r="S38" i="3"/>
  <c r="R38" i="3"/>
  <c r="Q38" i="3"/>
  <c r="P38" i="3"/>
  <c r="T38" i="3" s="1"/>
  <c r="W38" i="3" s="1"/>
  <c r="S37" i="3"/>
  <c r="R37" i="3"/>
  <c r="Q37" i="3"/>
  <c r="P37" i="3"/>
  <c r="T37" i="3" s="1"/>
  <c r="W37" i="3" s="1"/>
  <c r="S36" i="3"/>
  <c r="R36" i="3"/>
  <c r="Q36" i="3"/>
  <c r="P36" i="3"/>
  <c r="T36" i="3" s="1"/>
  <c r="W36" i="3" s="1"/>
  <c r="S35" i="3"/>
  <c r="R35" i="3"/>
  <c r="Q35" i="3"/>
  <c r="P35" i="3"/>
  <c r="T35" i="3" s="1"/>
  <c r="W35" i="3" s="1"/>
  <c r="S34" i="3"/>
  <c r="R34" i="3"/>
  <c r="Q34" i="3"/>
  <c r="P34" i="3"/>
  <c r="T34" i="3" s="1"/>
  <c r="W34" i="3" s="1"/>
  <c r="S33" i="3"/>
  <c r="R33" i="3"/>
  <c r="Q33" i="3"/>
  <c r="P33" i="3"/>
  <c r="T33" i="3" s="1"/>
  <c r="W33" i="3" s="1"/>
  <c r="S32" i="3"/>
  <c r="R32" i="3"/>
  <c r="Q32" i="3"/>
  <c r="P32" i="3"/>
  <c r="T32" i="3" s="1"/>
  <c r="W32" i="3" s="1"/>
  <c r="S31" i="3"/>
  <c r="R31" i="3"/>
  <c r="Q31" i="3"/>
  <c r="P31" i="3"/>
  <c r="T31" i="3" s="1"/>
  <c r="W31" i="3" s="1"/>
  <c r="S30" i="3"/>
  <c r="R30" i="3"/>
  <c r="Q30" i="3"/>
  <c r="P30" i="3"/>
  <c r="T30" i="3" s="1"/>
  <c r="W30" i="3" s="1"/>
  <c r="S29" i="3"/>
  <c r="R29" i="3"/>
  <c r="Q29" i="3"/>
  <c r="P29" i="3"/>
  <c r="T29" i="3" s="1"/>
  <c r="W29" i="3" s="1"/>
  <c r="S28" i="3"/>
  <c r="R28" i="3"/>
  <c r="Q28" i="3"/>
  <c r="P28" i="3"/>
  <c r="T28" i="3" s="1"/>
  <c r="W28" i="3" s="1"/>
  <c r="S27" i="3"/>
  <c r="R27" i="3"/>
  <c r="Q27" i="3"/>
  <c r="P27" i="3"/>
  <c r="T27" i="3" s="1"/>
  <c r="W27" i="3" s="1"/>
  <c r="S26" i="3"/>
  <c r="R26" i="3"/>
  <c r="Q26" i="3"/>
  <c r="P26" i="3"/>
  <c r="T26" i="3" s="1"/>
  <c r="W26" i="3" s="1"/>
  <c r="S25" i="3"/>
  <c r="R25" i="3"/>
  <c r="Q25" i="3"/>
  <c r="P25" i="3"/>
  <c r="T25" i="3" s="1"/>
  <c r="W25" i="3" s="1"/>
  <c r="S24" i="3"/>
  <c r="R24" i="3"/>
  <c r="Q24" i="3"/>
  <c r="P24" i="3"/>
  <c r="T24" i="3" s="1"/>
  <c r="W24" i="3" s="1"/>
  <c r="S23" i="3"/>
  <c r="R23" i="3"/>
  <c r="Q23" i="3"/>
  <c r="P23" i="3"/>
  <c r="T23" i="3" s="1"/>
  <c r="W23" i="3" s="1"/>
  <c r="S22" i="3"/>
  <c r="R22" i="3"/>
  <c r="Q22" i="3"/>
  <c r="P22" i="3"/>
  <c r="T22" i="3" s="1"/>
  <c r="S21" i="3"/>
  <c r="R21" i="3"/>
  <c r="Q21" i="3"/>
  <c r="P21" i="3"/>
  <c r="T21" i="3" s="1"/>
  <c r="W21" i="3" s="1"/>
  <c r="S20" i="3"/>
  <c r="R20" i="3"/>
  <c r="Q20" i="3"/>
  <c r="P20" i="3"/>
  <c r="T20" i="3" s="1"/>
  <c r="W20" i="3" s="1"/>
  <c r="S19" i="3"/>
  <c r="R19" i="3"/>
  <c r="Q19" i="3"/>
  <c r="P19" i="3"/>
  <c r="T19" i="3" s="1"/>
  <c r="W19" i="3" s="1"/>
  <c r="S18" i="3"/>
  <c r="R18" i="3"/>
  <c r="Q18" i="3"/>
  <c r="P18" i="3"/>
  <c r="T18" i="3" s="1"/>
  <c r="W18" i="3" s="1"/>
  <c r="S17" i="3"/>
  <c r="R17" i="3"/>
  <c r="Q17" i="3"/>
  <c r="P17" i="3"/>
  <c r="T17" i="3" s="1"/>
  <c r="W17" i="3" s="1"/>
  <c r="S16" i="3"/>
  <c r="R16" i="3"/>
  <c r="Q16" i="3"/>
  <c r="P16" i="3"/>
  <c r="T16" i="3" s="1"/>
  <c r="W16" i="3" s="1"/>
  <c r="S15" i="3"/>
  <c r="R15" i="3"/>
  <c r="Q15" i="3"/>
  <c r="Q14" i="3" s="1"/>
  <c r="P15" i="3"/>
  <c r="T15" i="3" s="1"/>
  <c r="W15" i="3" s="1"/>
  <c r="O48" i="2"/>
  <c r="N48" i="2"/>
  <c r="M48" i="2"/>
  <c r="M49" i="2" s="1"/>
  <c r="L48" i="2"/>
  <c r="K48" i="2"/>
  <c r="J48" i="2"/>
  <c r="I48" i="2"/>
  <c r="H48" i="2"/>
  <c r="G48" i="2"/>
  <c r="F48" i="2"/>
  <c r="E48" i="2"/>
  <c r="D48" i="2"/>
  <c r="S47" i="2"/>
  <c r="R47" i="2"/>
  <c r="Q47" i="2"/>
  <c r="P47" i="2"/>
  <c r="T47" i="2" s="1"/>
  <c r="W47" i="2" s="1"/>
  <c r="S44" i="2"/>
  <c r="R44" i="2"/>
  <c r="Q44" i="2"/>
  <c r="P44" i="2"/>
  <c r="T44" i="2" s="1"/>
  <c r="W44" i="2" s="1"/>
  <c r="S43" i="2"/>
  <c r="R43" i="2"/>
  <c r="Q43" i="2"/>
  <c r="P43" i="2"/>
  <c r="T43" i="2" s="1"/>
  <c r="W43" i="2" s="1"/>
  <c r="S42" i="2"/>
  <c r="R42" i="2"/>
  <c r="Q42" i="2"/>
  <c r="P42" i="2"/>
  <c r="T42" i="2" s="1"/>
  <c r="S40" i="2"/>
  <c r="S39" i="2" s="1"/>
  <c r="R40" i="2"/>
  <c r="R39" i="2" s="1"/>
  <c r="Q40" i="2"/>
  <c r="Q39" i="2" s="1"/>
  <c r="P40" i="2"/>
  <c r="T40" i="2" s="1"/>
  <c r="W40" i="2" s="1"/>
  <c r="S38" i="2"/>
  <c r="R38" i="2"/>
  <c r="Q38" i="2"/>
  <c r="P38" i="2"/>
  <c r="T38" i="2" s="1"/>
  <c r="W38" i="2" s="1"/>
  <c r="S37" i="2"/>
  <c r="R37" i="2"/>
  <c r="Q37" i="2"/>
  <c r="P37" i="2"/>
  <c r="T37" i="2" s="1"/>
  <c r="W37" i="2" s="1"/>
  <c r="S36" i="2"/>
  <c r="R36" i="2"/>
  <c r="Q36" i="2"/>
  <c r="P36" i="2"/>
  <c r="T36" i="2" s="1"/>
  <c r="W36" i="2" s="1"/>
  <c r="S35" i="2"/>
  <c r="R35" i="2"/>
  <c r="Q35" i="2"/>
  <c r="P35" i="2"/>
  <c r="T35" i="2" s="1"/>
  <c r="W35" i="2" s="1"/>
  <c r="S34" i="2"/>
  <c r="R34" i="2"/>
  <c r="Q34" i="2"/>
  <c r="P34" i="2"/>
  <c r="T34" i="2" s="1"/>
  <c r="W34" i="2" s="1"/>
  <c r="S33" i="2"/>
  <c r="R33" i="2"/>
  <c r="Q33" i="2"/>
  <c r="P33" i="2"/>
  <c r="T33" i="2" s="1"/>
  <c r="W33" i="2" s="1"/>
  <c r="S32" i="2"/>
  <c r="R32" i="2"/>
  <c r="Q32" i="2"/>
  <c r="P32" i="2"/>
  <c r="T32" i="2" s="1"/>
  <c r="W32" i="2" s="1"/>
  <c r="S31" i="2"/>
  <c r="R31" i="2"/>
  <c r="Q31" i="2"/>
  <c r="P31" i="2"/>
  <c r="T31" i="2" s="1"/>
  <c r="W31" i="2" s="1"/>
  <c r="S30" i="2"/>
  <c r="R30" i="2"/>
  <c r="Q30" i="2"/>
  <c r="P30" i="2"/>
  <c r="T30" i="2" s="1"/>
  <c r="W30" i="2" s="1"/>
  <c r="S29" i="2"/>
  <c r="R29" i="2"/>
  <c r="Q29" i="2"/>
  <c r="P29" i="2"/>
  <c r="T29" i="2" s="1"/>
  <c r="W29" i="2" s="1"/>
  <c r="S28" i="2"/>
  <c r="R28" i="2"/>
  <c r="Q28" i="2"/>
  <c r="P28" i="2"/>
  <c r="T28" i="2" s="1"/>
  <c r="W28" i="2" s="1"/>
  <c r="S27" i="2"/>
  <c r="R27" i="2"/>
  <c r="Q27" i="2"/>
  <c r="P27" i="2"/>
  <c r="T27" i="2" s="1"/>
  <c r="W27" i="2" s="1"/>
  <c r="S26" i="2"/>
  <c r="R26" i="2"/>
  <c r="Q26" i="2"/>
  <c r="P26" i="2"/>
  <c r="T26" i="2" s="1"/>
  <c r="W26" i="2" s="1"/>
  <c r="S25" i="2"/>
  <c r="R25" i="2"/>
  <c r="Q25" i="2"/>
  <c r="P25" i="2"/>
  <c r="T25" i="2" s="1"/>
  <c r="W25" i="2" s="1"/>
  <c r="S24" i="2"/>
  <c r="R24" i="2"/>
  <c r="Q24" i="2"/>
  <c r="P24" i="2"/>
  <c r="T24" i="2" s="1"/>
  <c r="W24" i="2" s="1"/>
  <c r="S23" i="2"/>
  <c r="R23" i="2"/>
  <c r="Q23" i="2"/>
  <c r="P23" i="2"/>
  <c r="T23" i="2" s="1"/>
  <c r="W23" i="2" s="1"/>
  <c r="S22" i="2"/>
  <c r="R22" i="2"/>
  <c r="Q22" i="2"/>
  <c r="P22" i="2"/>
  <c r="T22" i="2" s="1"/>
  <c r="W22" i="2" s="1"/>
  <c r="S21" i="2"/>
  <c r="R21" i="2"/>
  <c r="Q21" i="2"/>
  <c r="P21" i="2"/>
  <c r="T21" i="2" s="1"/>
  <c r="W21" i="2" s="1"/>
  <c r="S20" i="2"/>
  <c r="R20" i="2"/>
  <c r="Q20" i="2"/>
  <c r="P20" i="2"/>
  <c r="T20" i="2" s="1"/>
  <c r="S19" i="2"/>
  <c r="R19" i="2"/>
  <c r="Q19" i="2"/>
  <c r="P19" i="2"/>
  <c r="T19" i="2" s="1"/>
  <c r="W19" i="2" s="1"/>
  <c r="S18" i="2"/>
  <c r="R18" i="2"/>
  <c r="Q18" i="2"/>
  <c r="P18" i="2"/>
  <c r="T18" i="2" s="1"/>
  <c r="W18" i="2" s="1"/>
  <c r="S17" i="2"/>
  <c r="R17" i="2"/>
  <c r="Q17" i="2"/>
  <c r="P17" i="2"/>
  <c r="T17" i="2" s="1"/>
  <c r="W17" i="2" s="1"/>
  <c r="S16" i="2"/>
  <c r="R16" i="2"/>
  <c r="Q16" i="2"/>
  <c r="P16" i="2"/>
  <c r="T16" i="2" s="1"/>
  <c r="W16" i="2" s="1"/>
  <c r="S15" i="2"/>
  <c r="S14" i="2" s="1"/>
  <c r="R15" i="2"/>
  <c r="Q15" i="2"/>
  <c r="P15" i="2"/>
  <c r="T15" i="2" s="1"/>
  <c r="W15" i="2" s="1"/>
  <c r="P39" i="3" l="1"/>
  <c r="R41" i="2"/>
  <c r="W45" i="3"/>
  <c r="T41" i="3"/>
  <c r="W42" i="2"/>
  <c r="T41" i="2"/>
  <c r="Q41" i="2"/>
  <c r="W20" i="2"/>
  <c r="T14" i="2"/>
  <c r="R14" i="2"/>
  <c r="R48" i="2" s="1"/>
  <c r="W22" i="3"/>
  <c r="T14" i="3"/>
  <c r="O50" i="2"/>
  <c r="P14" i="3"/>
  <c r="M47" i="3"/>
  <c r="G47" i="3"/>
  <c r="D48" i="3" s="1"/>
  <c r="Q41" i="3"/>
  <c r="P41" i="3" s="1"/>
  <c r="O48" i="3"/>
  <c r="R14" i="3"/>
  <c r="R46" i="3" s="1"/>
  <c r="S14" i="3"/>
  <c r="S46" i="3" s="1"/>
  <c r="I48" i="3"/>
  <c r="J47" i="3"/>
  <c r="J49" i="2"/>
  <c r="J50" i="2" s="1"/>
  <c r="G49" i="2"/>
  <c r="P39" i="2"/>
  <c r="S41" i="2"/>
  <c r="S48" i="2" s="1"/>
  <c r="I50" i="2"/>
  <c r="P14" i="2"/>
  <c r="Q14" i="2"/>
  <c r="D49" i="2"/>
  <c r="P41" i="2" l="1"/>
  <c r="W41" i="3"/>
  <c r="T39" i="3"/>
  <c r="W39" i="3" s="1"/>
  <c r="Q48" i="2"/>
  <c r="P48" i="2"/>
  <c r="W41" i="2"/>
  <c r="T39" i="2"/>
  <c r="W39" i="2" s="1"/>
  <c r="W14" i="2"/>
  <c r="T48" i="2"/>
  <c r="W48" i="2" s="1"/>
  <c r="W14" i="3"/>
  <c r="T46" i="3"/>
  <c r="W46" i="3" s="1"/>
  <c r="P46" i="3"/>
  <c r="J48" i="3"/>
  <c r="P47" i="3" s="1"/>
  <c r="Q46" i="3"/>
  <c r="D50" i="2"/>
  <c r="P49" i="2" s="1"/>
  <c r="S43" i="1"/>
  <c r="R43" i="1"/>
  <c r="Q43" i="1"/>
  <c r="P43" i="1"/>
  <c r="T43" i="1" s="1"/>
  <c r="W43" i="1" s="1"/>
  <c r="P34" i="1" l="1"/>
  <c r="T34" i="1" s="1"/>
  <c r="W34" i="1" s="1"/>
  <c r="S34" i="1"/>
  <c r="R34" i="1"/>
  <c r="Q34" i="1"/>
  <c r="P33" i="1"/>
  <c r="T33" i="1" s="1"/>
  <c r="W33" i="1" s="1"/>
  <c r="S33" i="1"/>
  <c r="R33" i="1"/>
  <c r="Q33" i="1"/>
  <c r="P40" i="1"/>
  <c r="T40" i="1" s="1"/>
  <c r="W40" i="1" s="1"/>
  <c r="S24" i="1"/>
  <c r="S29" i="1"/>
  <c r="S28" i="1"/>
  <c r="S38" i="1"/>
  <c r="S15" i="1"/>
  <c r="S16" i="1"/>
  <c r="S17" i="1"/>
  <c r="S18" i="1"/>
  <c r="S19" i="1"/>
  <c r="S20" i="1"/>
  <c r="S21" i="1"/>
  <c r="S50" i="1" s="1"/>
  <c r="S22" i="1"/>
  <c r="S51" i="1" s="1"/>
  <c r="S23" i="1"/>
  <c r="S25" i="1"/>
  <c r="S26" i="1"/>
  <c r="S27" i="1"/>
  <c r="S30" i="1"/>
  <c r="S31" i="1"/>
  <c r="S32" i="1"/>
  <c r="S35" i="1"/>
  <c r="S36" i="1"/>
  <c r="S37" i="1"/>
  <c r="S48" i="1"/>
  <c r="S47" i="1"/>
  <c r="S42" i="1"/>
  <c r="S45" i="1"/>
  <c r="S40" i="1"/>
  <c r="S39" i="1" s="1"/>
  <c r="R16" i="1"/>
  <c r="R17" i="1"/>
  <c r="R18" i="1"/>
  <c r="R19" i="1"/>
  <c r="R21" i="1"/>
  <c r="R23" i="1"/>
  <c r="R25" i="1"/>
  <c r="R26" i="1"/>
  <c r="R28" i="1"/>
  <c r="R29" i="1"/>
  <c r="R30" i="1"/>
  <c r="R31" i="1"/>
  <c r="R36" i="1"/>
  <c r="R15" i="1"/>
  <c r="R20" i="1"/>
  <c r="R22" i="1"/>
  <c r="R24" i="1"/>
  <c r="R27" i="1"/>
  <c r="R32" i="1"/>
  <c r="R35" i="1"/>
  <c r="R37" i="1"/>
  <c r="R38" i="1"/>
  <c r="R40" i="1"/>
  <c r="R39" i="1" s="1"/>
  <c r="R42" i="1"/>
  <c r="R45" i="1"/>
  <c r="R47" i="1"/>
  <c r="R48" i="1"/>
  <c r="Q15" i="1"/>
  <c r="Q19" i="1"/>
  <c r="Q20" i="1"/>
  <c r="Q22" i="1"/>
  <c r="Q23" i="1"/>
  <c r="Q26" i="1"/>
  <c r="Q27" i="1"/>
  <c r="Q28" i="1"/>
  <c r="Q29" i="1"/>
  <c r="Q30" i="1"/>
  <c r="Q31" i="1"/>
  <c r="Q32" i="1"/>
  <c r="Q16" i="1"/>
  <c r="Q17" i="1"/>
  <c r="Q18" i="1"/>
  <c r="Q21" i="1"/>
  <c r="Q24" i="1"/>
  <c r="Q25" i="1"/>
  <c r="Q35" i="1"/>
  <c r="Q36" i="1"/>
  <c r="Q37" i="1"/>
  <c r="Q38" i="1"/>
  <c r="Q42" i="1"/>
  <c r="Q45" i="1"/>
  <c r="Q40" i="1"/>
  <c r="Q39" i="1" s="1"/>
  <c r="P15" i="1"/>
  <c r="T15" i="1" s="1"/>
  <c r="P16" i="1"/>
  <c r="T16" i="1" s="1"/>
  <c r="W16" i="1" s="1"/>
  <c r="P17" i="1"/>
  <c r="T17" i="1" s="1"/>
  <c r="W17" i="1" s="1"/>
  <c r="P18" i="1"/>
  <c r="T18" i="1" s="1"/>
  <c r="W18" i="1" s="1"/>
  <c r="P19" i="1"/>
  <c r="T19" i="1" s="1"/>
  <c r="W19" i="1" s="1"/>
  <c r="P20" i="1"/>
  <c r="T20" i="1" s="1"/>
  <c r="W20" i="1" s="1"/>
  <c r="P21" i="1"/>
  <c r="T21" i="1" s="1"/>
  <c r="W21" i="1" s="1"/>
  <c r="P22" i="1"/>
  <c r="T22" i="1" s="1"/>
  <c r="W22" i="1" s="1"/>
  <c r="P23" i="1"/>
  <c r="T23" i="1" s="1"/>
  <c r="W23" i="1" s="1"/>
  <c r="P25" i="1"/>
  <c r="T25" i="1" s="1"/>
  <c r="W25" i="1" s="1"/>
  <c r="P26" i="1"/>
  <c r="T26" i="1" s="1"/>
  <c r="W26" i="1" s="1"/>
  <c r="P27" i="1"/>
  <c r="T27" i="1" s="1"/>
  <c r="W27" i="1" s="1"/>
  <c r="P28" i="1"/>
  <c r="T28" i="1" s="1"/>
  <c r="W28" i="1" s="1"/>
  <c r="P29" i="1"/>
  <c r="T29" i="1" s="1"/>
  <c r="W29" i="1" s="1"/>
  <c r="P30" i="1"/>
  <c r="T30" i="1" s="1"/>
  <c r="W30" i="1" s="1"/>
  <c r="P31" i="1"/>
  <c r="T31" i="1" s="1"/>
  <c r="W31" i="1" s="1"/>
  <c r="P32" i="1"/>
  <c r="T32" i="1" s="1"/>
  <c r="W32" i="1" s="1"/>
  <c r="P36" i="1"/>
  <c r="T36" i="1" s="1"/>
  <c r="W36" i="1" s="1"/>
  <c r="P24" i="1"/>
  <c r="T24" i="1" s="1"/>
  <c r="W24" i="1" s="1"/>
  <c r="P35" i="1"/>
  <c r="T35" i="1" s="1"/>
  <c r="W35" i="1" s="1"/>
  <c r="P37" i="1"/>
  <c r="T37" i="1" s="1"/>
  <c r="W37" i="1" s="1"/>
  <c r="P38" i="1"/>
  <c r="T38" i="1" s="1"/>
  <c r="W38" i="1" s="1"/>
  <c r="P42" i="1"/>
  <c r="T42" i="1" s="1"/>
  <c r="P45" i="1"/>
  <c r="T45" i="1" s="1"/>
  <c r="W45" i="1" s="1"/>
  <c r="P47" i="1"/>
  <c r="T47" i="1" s="1"/>
  <c r="P48" i="1"/>
  <c r="H49" i="1"/>
  <c r="G49" i="1"/>
  <c r="I49" i="1"/>
  <c r="D49" i="1"/>
  <c r="E49" i="1"/>
  <c r="F49" i="1"/>
  <c r="L49" i="1"/>
  <c r="O49" i="1"/>
  <c r="J49" i="1"/>
  <c r="K49" i="1"/>
  <c r="M49" i="1"/>
  <c r="N49" i="1"/>
  <c r="Q47" i="1"/>
  <c r="Q48" i="1"/>
  <c r="W42" i="1" l="1"/>
  <c r="T41" i="1"/>
  <c r="W47" i="1"/>
  <c r="T46" i="1"/>
  <c r="W15" i="1"/>
  <c r="T14" i="1"/>
  <c r="W14" i="1" s="1"/>
  <c r="M50" i="1"/>
  <c r="O51" i="1"/>
  <c r="S46" i="1"/>
  <c r="P46" i="1"/>
  <c r="I51" i="1"/>
  <c r="P39" i="1"/>
  <c r="Q41" i="1"/>
  <c r="J50" i="1"/>
  <c r="S41" i="1"/>
  <c r="R46" i="1"/>
  <c r="R14" i="1"/>
  <c r="R41" i="1"/>
  <c r="D50" i="1"/>
  <c r="Q14" i="1"/>
  <c r="S14" i="1"/>
  <c r="G50" i="1"/>
  <c r="P41" i="1"/>
  <c r="P14" i="1"/>
  <c r="Q49" i="1" l="1"/>
  <c r="T49" i="1"/>
  <c r="W49" i="1" s="1"/>
  <c r="W46" i="1"/>
  <c r="W41" i="1"/>
  <c r="T39" i="1"/>
  <c r="W39" i="1" s="1"/>
  <c r="J51" i="1"/>
  <c r="R49" i="1"/>
  <c r="S49" i="1"/>
  <c r="P49" i="1"/>
  <c r="D51" i="1"/>
  <c r="P50" i="1" l="1"/>
</calcChain>
</file>

<file path=xl/sharedStrings.xml><?xml version="1.0" encoding="utf-8"?>
<sst xmlns="http://schemas.openxmlformats.org/spreadsheetml/2006/main" count="317" uniqueCount="83">
  <si>
    <t xml:space="preserve">PLAN  STUDIÓW  NIESTACJONARNYCH  II stopnia                 </t>
  </si>
  <si>
    <t>KIERUNEK: FILOLOGIA POLSKA</t>
  </si>
  <si>
    <t>PROFIL: OGÓLNOAKADEMICKI</t>
  </si>
  <si>
    <t>Lp.</t>
  </si>
  <si>
    <t>Nazwa przedmiotu</t>
  </si>
  <si>
    <t>Forma zaliczenia</t>
  </si>
  <si>
    <t>ROK I</t>
  </si>
  <si>
    <t>ROK II</t>
  </si>
  <si>
    <t>Ogółem</t>
  </si>
  <si>
    <t>w tym:</t>
  </si>
  <si>
    <t>ECTS</t>
  </si>
  <si>
    <t>ECTS  bezpośredni kontakt - zajęcia</t>
  </si>
  <si>
    <t>Konsultacje 15godz./sem</t>
  </si>
  <si>
    <t>Bezpośredni kontakt</t>
  </si>
  <si>
    <t>1 sem.</t>
  </si>
  <si>
    <t>2 sem.</t>
  </si>
  <si>
    <t>3 sem.</t>
  </si>
  <si>
    <t>4 sem.</t>
  </si>
  <si>
    <t>w</t>
  </si>
  <si>
    <t>ćw</t>
  </si>
  <si>
    <t>w.</t>
  </si>
  <si>
    <t>ćw.</t>
  </si>
  <si>
    <t>Moduł 1. Przedmioty kierunkowe</t>
  </si>
  <si>
    <t>Wybrane zagadnienia historii najnowszej i świata</t>
  </si>
  <si>
    <t>Zo</t>
  </si>
  <si>
    <t>Analiza kontekst. wybranych dzieł lit. stp.-oświecenia</t>
  </si>
  <si>
    <t>Analiza kontekst. wybranych dzieł lit. romant., pozyt. i Młodej Polski</t>
  </si>
  <si>
    <t>Analiza kontekst. wybr. dzieł lit. pol. po r. 1918</t>
  </si>
  <si>
    <t>Literatura najnowsza polska i obca</t>
  </si>
  <si>
    <t>E</t>
  </si>
  <si>
    <t>Teoria literatury</t>
  </si>
  <si>
    <t>Współczesny język polski</t>
  </si>
  <si>
    <t>Historia języka polskiego</t>
  </si>
  <si>
    <t>Dialektologia</t>
  </si>
  <si>
    <t>Językoznawstwo ogólne</t>
  </si>
  <si>
    <t>Komunikacja kulturowa</t>
  </si>
  <si>
    <t>Pogranicza i kontakty językowe</t>
  </si>
  <si>
    <t>Dzieje języka artystycznego w Polsce</t>
  </si>
  <si>
    <t>Język pisarzy</t>
  </si>
  <si>
    <t>Estetyka i krytyka literacka</t>
  </si>
  <si>
    <t>Metodologia badań literackich</t>
  </si>
  <si>
    <t>Metodogia badań językoznawczych</t>
  </si>
  <si>
    <t>Wykład monograficzny</t>
  </si>
  <si>
    <t>Język obcy</t>
  </si>
  <si>
    <t>Kultura regionu</t>
  </si>
  <si>
    <t>Seminarium magisterskie</t>
  </si>
  <si>
    <t>Praca magisterska</t>
  </si>
  <si>
    <t>Moduł 2. Inne przedmioty</t>
  </si>
  <si>
    <t>Bezpieczeństwo i higiena pracy</t>
  </si>
  <si>
    <t>Moduł 3. Przygotowanie w zakresie psychologiczno-pedagogicznym</t>
  </si>
  <si>
    <t>Psychologia</t>
  </si>
  <si>
    <t>Pedagogika</t>
  </si>
  <si>
    <t xml:space="preserve">      Moduł 4. Przygotowanie w zakresie dydaktycznym</t>
  </si>
  <si>
    <t>Dydaktyka literatury i języka polskiego</t>
  </si>
  <si>
    <t>Praktyka</t>
  </si>
  <si>
    <t>RAZEM</t>
  </si>
  <si>
    <t>* - liczba godzin zajęć : 25,</t>
  </si>
  <si>
    <t>** - 1 sem = 0,6 pkt.;</t>
  </si>
  <si>
    <t>Udział w egzaminie</t>
  </si>
  <si>
    <t>Moduł 3: Komunikacja medialna</t>
  </si>
  <si>
    <t>Warsztat dziennikarza</t>
  </si>
  <si>
    <t>Dyskurs medialny</t>
  </si>
  <si>
    <t>Media w środowisku</t>
  </si>
  <si>
    <t xml:space="preserve">** - 1 sem = 0,6 pkt.; </t>
  </si>
  <si>
    <t>Wykład ogólnowydziałowy</t>
  </si>
  <si>
    <t>Wykład ogólnowydziałowy II</t>
  </si>
  <si>
    <t>Wybrane zagadnienia historii najnowszej świata</t>
  </si>
  <si>
    <t>Moduł 3: Kulturoznawstwo</t>
  </si>
  <si>
    <t>Metodologia badań kulturoznawczych</t>
  </si>
  <si>
    <t>Kultura literacka a kultura audiowizualna</t>
  </si>
  <si>
    <t>Antropologia kultury</t>
  </si>
  <si>
    <t>Załącznik nr 3</t>
  </si>
  <si>
    <t>specjalizacja: NAUCZYCIELSKA</t>
  </si>
  <si>
    <t>w zakresie: KOMUNIKACJI MEDIALNEJ</t>
  </si>
  <si>
    <t>w zakresie: KULTUROZNAWSTWA</t>
  </si>
  <si>
    <t>4.</t>
  </si>
  <si>
    <t>3.</t>
  </si>
  <si>
    <t>Pedeutologia</t>
  </si>
  <si>
    <t>Współczesne problemy pedagogiczne</t>
  </si>
  <si>
    <t>Współczesne problemy socjologiczne</t>
  </si>
  <si>
    <t>do Uchwały nr 12/000/2023 Senatu AJP</t>
  </si>
  <si>
    <t>z dnia 21 marca 2022 r.</t>
  </si>
  <si>
    <t>obowiązuje I i II rok studiów od r.a.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</si>
</sst>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i/>
      <sz val="10"/>
      <name val="Arial CE"/>
      <family val="2"/>
      <charset val="238"/>
    </font>
    <font>
      <sz val="6"/>
      <name val="Arial CE"/>
      <family val="2"/>
      <charset val="238"/>
    </font>
    <font>
      <i/>
      <sz val="6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i/>
      <sz val="5"/>
      <name val="Arial CE"/>
      <family val="2"/>
      <charset val="238"/>
    </font>
    <font>
      <b/>
      <sz val="6"/>
      <name val="Arial CE"/>
      <family val="2"/>
      <charset val="238"/>
    </font>
    <font>
      <b/>
      <sz val="8"/>
      <color indexed="10"/>
      <name val="Arial CE"/>
      <family val="2"/>
      <charset val="238"/>
    </font>
    <font>
      <i/>
      <sz val="7"/>
      <name val="Arial CE"/>
      <family val="2"/>
      <charset val="238"/>
    </font>
    <font>
      <i/>
      <sz val="7"/>
      <color indexed="10"/>
      <name val="Arial CE"/>
      <family val="2"/>
      <charset val="238"/>
    </font>
    <font>
      <b/>
      <i/>
      <sz val="7"/>
      <name val="Arial CE"/>
      <family val="2"/>
      <charset val="238"/>
    </font>
    <font>
      <b/>
      <sz val="7"/>
      <name val="Arial CE"/>
      <family val="2"/>
      <charset val="238"/>
    </font>
    <font>
      <b/>
      <i/>
      <sz val="7"/>
      <color indexed="10"/>
      <name val="Arial CE"/>
      <family val="2"/>
      <charset val="238"/>
    </font>
    <font>
      <sz val="9"/>
      <name val="Arial CE"/>
      <family val="2"/>
      <charset val="238"/>
    </font>
    <font>
      <b/>
      <i/>
      <sz val="8"/>
      <color indexed="10"/>
      <name val="Arial CE"/>
      <family val="2"/>
      <charset val="238"/>
    </font>
    <font>
      <b/>
      <i/>
      <sz val="8"/>
      <color indexed="10"/>
      <name val="Arial CE"/>
      <charset val="238"/>
    </font>
    <font>
      <sz val="8"/>
      <name val="Arial"/>
      <family val="2"/>
      <charset val="238"/>
    </font>
    <font>
      <b/>
      <i/>
      <sz val="8"/>
      <name val="Arial CE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.5"/>
      <name val="Arial CE"/>
      <family val="2"/>
      <charset val="238"/>
    </font>
    <font>
      <i/>
      <sz val="8"/>
      <color indexed="10"/>
      <name val="Arial CE"/>
      <family val="2"/>
      <charset val="238"/>
    </font>
    <font>
      <i/>
      <sz val="8"/>
      <color indexed="17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7"/>
      <name val="Arial CE"/>
      <charset val="238"/>
    </font>
    <font>
      <sz val="7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</fills>
  <borders count="5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/>
      <right style="thin">
        <color indexed="63"/>
      </right>
      <top/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top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9" fillId="9" borderId="46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9" fillId="0" borderId="0" xfId="0" applyFont="1"/>
    <xf numFmtId="0" fontId="2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30" fillId="0" borderId="0" xfId="0" applyFont="1"/>
    <xf numFmtId="0" fontId="32" fillId="0" borderId="15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/>
    </xf>
    <xf numFmtId="0" fontId="32" fillId="10" borderId="20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0" fontId="32" fillId="10" borderId="58" xfId="0" applyFont="1" applyFill="1" applyBorder="1" applyAlignment="1">
      <alignment horizontal="center" vertical="center"/>
    </xf>
    <xf numFmtId="0" fontId="32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31" fillId="0" borderId="41" xfId="0" applyFont="1" applyBorder="1" applyAlignment="1">
      <alignment horizontal="center" textRotation="90" wrapText="1"/>
    </xf>
    <xf numFmtId="0" fontId="31" fillId="0" borderId="42" xfId="0" applyFont="1" applyBorder="1" applyAlignment="1">
      <alignment horizontal="center" textRotation="90" wrapText="1"/>
    </xf>
    <xf numFmtId="0" fontId="6" fillId="7" borderId="1" xfId="0" applyFont="1" applyFill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textRotation="90" wrapText="1"/>
    </xf>
    <xf numFmtId="0" fontId="31" fillId="0" borderId="15" xfId="0" applyFont="1" applyBorder="1" applyAlignment="1">
      <alignment horizontal="center" textRotation="90" wrapText="1"/>
    </xf>
    <xf numFmtId="0" fontId="31" fillId="0" borderId="39" xfId="0" applyFont="1" applyBorder="1" applyAlignment="1">
      <alignment horizontal="center" textRotation="90" wrapText="1"/>
    </xf>
    <xf numFmtId="0" fontId="31" fillId="0" borderId="40" xfId="0" applyFont="1" applyBorder="1" applyAlignment="1">
      <alignment horizontal="center" textRotation="90" wrapText="1"/>
    </xf>
    <xf numFmtId="0" fontId="31" fillId="0" borderId="19" xfId="0" applyFont="1" applyBorder="1" applyAlignment="1">
      <alignment horizontal="center" textRotation="90" wrapText="1"/>
    </xf>
    <xf numFmtId="0" fontId="24" fillId="0" borderId="0" xfId="1" applyFont="1" applyAlignment="1">
      <alignment horizontal="center" vertical="top"/>
    </xf>
    <xf numFmtId="0" fontId="32" fillId="10" borderId="18" xfId="0" applyFont="1" applyFill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/>
    </xf>
    <xf numFmtId="0" fontId="32" fillId="10" borderId="20" xfId="0" applyFont="1" applyFill="1" applyBorder="1" applyAlignment="1">
      <alignment horizontal="center" vertical="center"/>
    </xf>
    <xf numFmtId="0" fontId="31" fillId="10" borderId="18" xfId="0" applyFont="1" applyFill="1" applyBorder="1" applyAlignment="1">
      <alignment horizontal="center" vertical="center"/>
    </xf>
    <xf numFmtId="0" fontId="31" fillId="10" borderId="19" xfId="0" applyFont="1" applyFill="1" applyBorder="1" applyAlignment="1">
      <alignment horizontal="center" vertical="center"/>
    </xf>
    <xf numFmtId="0" fontId="31" fillId="10" borderId="20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textRotation="90" wrapText="1"/>
    </xf>
    <xf numFmtId="0" fontId="17" fillId="0" borderId="30" xfId="0" applyFont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18" fillId="4" borderId="54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 textRotation="90" wrapText="1"/>
    </xf>
    <xf numFmtId="0" fontId="10" fillId="4" borderId="22" xfId="0" applyFont="1" applyFill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1" fillId="10" borderId="44" xfId="0" applyFont="1" applyFill="1" applyBorder="1" applyAlignment="1">
      <alignment horizontal="center" vertical="center"/>
    </xf>
    <xf numFmtId="0" fontId="31" fillId="0" borderId="42" xfId="0" applyFont="1" applyBorder="1" applyAlignment="1">
      <alignment vertical="center"/>
    </xf>
    <xf numFmtId="0" fontId="31" fillId="0" borderId="45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2" fillId="10" borderId="39" xfId="0" applyFont="1" applyFill="1" applyBorder="1" applyAlignment="1">
      <alignment horizontal="center" vertical="center"/>
    </xf>
    <xf numFmtId="0" fontId="32" fillId="0" borderId="56" xfId="0" applyFont="1" applyBorder="1" applyAlignment="1">
      <alignment vertical="center"/>
    </xf>
    <xf numFmtId="0" fontId="32" fillId="0" borderId="57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2" fillId="0" borderId="43" xfId="0" applyFont="1" applyBorder="1" applyAlignment="1">
      <alignment vertical="center"/>
    </xf>
    <xf numFmtId="0" fontId="32" fillId="10" borderId="18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26" fillId="7" borderId="38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50" xfId="0" applyFont="1" applyFill="1" applyBorder="1" applyAlignment="1">
      <alignment horizontal="center" vertical="center"/>
    </xf>
    <xf numFmtId="0" fontId="26" fillId="7" borderId="51" xfId="0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0" fontId="31" fillId="0" borderId="9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32" fillId="10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textRotation="90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90" wrapText="1"/>
    </xf>
    <xf numFmtId="0" fontId="31" fillId="0" borderId="9" xfId="0" applyFont="1" applyBorder="1" applyAlignment="1">
      <alignment horizontal="center" textRotation="90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6D9BD77A-6E7E-4544-BDD3-E181FE4EE11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4"/>
  <sheetViews>
    <sheetView tabSelected="1" zoomScaleNormal="100" zoomScaleSheetLayoutView="100" workbookViewId="0">
      <selection activeCell="A4" sqref="A4:W4"/>
    </sheetView>
  </sheetViews>
  <sheetFormatPr defaultRowHeight="12.75" x14ac:dyDescent="0.2"/>
  <cols>
    <col min="1" max="1" width="2.85546875" customWidth="1"/>
    <col min="2" max="2" width="24.7109375" customWidth="1"/>
    <col min="3" max="3" width="3.7109375" customWidth="1"/>
    <col min="4" max="15" width="4" customWidth="1"/>
    <col min="16" max="16" width="5.28515625" customWidth="1"/>
    <col min="17" max="19" width="4" customWidth="1"/>
    <col min="20" max="20" width="6.28515625" style="85" customWidth="1"/>
    <col min="21" max="23" width="4" style="85" customWidth="1"/>
  </cols>
  <sheetData>
    <row r="1" spans="1:23" x14ac:dyDescent="0.2">
      <c r="A1" s="111" t="s">
        <v>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x14ac:dyDescent="0.2">
      <c r="A2" s="111" t="s">
        <v>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x14ac:dyDescent="0.2">
      <c r="A3" s="111" t="s">
        <v>81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ht="12.75" customHeight="1" x14ac:dyDescent="0.2">
      <c r="A4" s="112" t="s">
        <v>82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x14ac:dyDescent="0.2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</row>
    <row r="6" spans="1:23" ht="15" customHeight="1" x14ac:dyDescent="0.2">
      <c r="A6" s="113" t="s">
        <v>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3" ht="15" customHeight="1" x14ac:dyDescent="0.2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23" ht="10.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23" ht="13.5" customHeight="1" x14ac:dyDescent="0.2">
      <c r="A9" s="129" t="s">
        <v>72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3" ht="15" customHeight="1" thickBot="1" x14ac:dyDescent="0.25">
      <c r="A10" s="1"/>
      <c r="B10" s="2"/>
      <c r="C10" s="3"/>
      <c r="D10" s="4"/>
      <c r="E10" s="4"/>
      <c r="F10" s="5"/>
      <c r="G10" s="4"/>
      <c r="H10" s="4"/>
      <c r="I10" s="5"/>
      <c r="J10" s="6"/>
      <c r="K10" s="6"/>
      <c r="L10" s="7"/>
      <c r="M10" s="4"/>
      <c r="N10" s="4"/>
      <c r="O10" s="5"/>
      <c r="P10" s="8"/>
      <c r="Q10" s="9"/>
      <c r="R10" s="9"/>
      <c r="S10" s="10"/>
    </row>
    <row r="11" spans="1:23" ht="13.5" thickBot="1" x14ac:dyDescent="0.25">
      <c r="A11" s="120" t="s">
        <v>3</v>
      </c>
      <c r="B11" s="121" t="s">
        <v>4</v>
      </c>
      <c r="C11" s="122" t="s">
        <v>5</v>
      </c>
      <c r="D11" s="123" t="s">
        <v>6</v>
      </c>
      <c r="E11" s="123"/>
      <c r="F11" s="123"/>
      <c r="G11" s="123"/>
      <c r="H11" s="123"/>
      <c r="I11" s="123"/>
      <c r="J11" s="123" t="s">
        <v>7</v>
      </c>
      <c r="K11" s="123"/>
      <c r="L11" s="123"/>
      <c r="M11" s="123"/>
      <c r="N11" s="123"/>
      <c r="O11" s="123"/>
      <c r="P11" s="148" t="s">
        <v>8</v>
      </c>
      <c r="Q11" s="149" t="s">
        <v>9</v>
      </c>
      <c r="R11" s="149"/>
      <c r="S11" s="147" t="s">
        <v>10</v>
      </c>
      <c r="T11" s="124" t="s">
        <v>11</v>
      </c>
      <c r="U11" s="127" t="s">
        <v>12</v>
      </c>
      <c r="V11" s="127" t="s">
        <v>58</v>
      </c>
      <c r="W11" s="114" t="s">
        <v>13</v>
      </c>
    </row>
    <row r="12" spans="1:23" ht="18" customHeight="1" thickBot="1" x14ac:dyDescent="0.25">
      <c r="A12" s="120"/>
      <c r="B12" s="121"/>
      <c r="C12" s="122"/>
      <c r="D12" s="119" t="s">
        <v>14</v>
      </c>
      <c r="E12" s="119"/>
      <c r="F12" s="116" t="s">
        <v>10</v>
      </c>
      <c r="G12" s="119" t="s">
        <v>15</v>
      </c>
      <c r="H12" s="119"/>
      <c r="I12" s="116" t="s">
        <v>10</v>
      </c>
      <c r="J12" s="117" t="s">
        <v>16</v>
      </c>
      <c r="K12" s="117"/>
      <c r="L12" s="116" t="s">
        <v>10</v>
      </c>
      <c r="M12" s="117" t="s">
        <v>17</v>
      </c>
      <c r="N12" s="117"/>
      <c r="O12" s="116" t="s">
        <v>10</v>
      </c>
      <c r="P12" s="148"/>
      <c r="Q12" s="149"/>
      <c r="R12" s="149"/>
      <c r="S12" s="147"/>
      <c r="T12" s="125"/>
      <c r="U12" s="128"/>
      <c r="V12" s="136"/>
      <c r="W12" s="115"/>
    </row>
    <row r="13" spans="1:23" ht="18" customHeight="1" x14ac:dyDescent="0.2">
      <c r="A13" s="120"/>
      <c r="B13" s="121"/>
      <c r="C13" s="122"/>
      <c r="D13" s="11" t="s">
        <v>18</v>
      </c>
      <c r="E13" s="11" t="s">
        <v>19</v>
      </c>
      <c r="F13" s="116"/>
      <c r="G13" s="11" t="s">
        <v>18</v>
      </c>
      <c r="H13" s="11" t="s">
        <v>19</v>
      </c>
      <c r="I13" s="116"/>
      <c r="J13" s="12" t="s">
        <v>18</v>
      </c>
      <c r="K13" s="12" t="s">
        <v>19</v>
      </c>
      <c r="L13" s="116"/>
      <c r="M13" s="12" t="s">
        <v>18</v>
      </c>
      <c r="N13" s="12" t="s">
        <v>19</v>
      </c>
      <c r="O13" s="116"/>
      <c r="P13" s="148"/>
      <c r="Q13" s="13" t="s">
        <v>20</v>
      </c>
      <c r="R13" s="14" t="s">
        <v>21</v>
      </c>
      <c r="S13" s="147"/>
      <c r="T13" s="126"/>
      <c r="U13" s="128"/>
      <c r="V13" s="136"/>
      <c r="W13" s="115"/>
    </row>
    <row r="14" spans="1:23" ht="18" customHeight="1" x14ac:dyDescent="0.2">
      <c r="A14" s="118" t="s">
        <v>22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5">
        <f t="shared" ref="P14:S14" si="0">SUM(P15:P38)</f>
        <v>480</v>
      </c>
      <c r="Q14" s="84">
        <f t="shared" si="0"/>
        <v>175</v>
      </c>
      <c r="R14" s="97">
        <f t="shared" si="0"/>
        <v>305</v>
      </c>
      <c r="S14" s="96">
        <f t="shared" si="0"/>
        <v>106</v>
      </c>
      <c r="T14" s="98">
        <f t="shared" ref="T14:V14" si="1">SUM(T15:T38)</f>
        <v>19.200000000000003</v>
      </c>
      <c r="U14" s="90">
        <f t="shared" si="1"/>
        <v>18.599999999999998</v>
      </c>
      <c r="V14" s="90">
        <f t="shared" si="1"/>
        <v>11</v>
      </c>
      <c r="W14" s="99">
        <f>T14+U14+V14</f>
        <v>48.8</v>
      </c>
    </row>
    <row r="15" spans="1:23" ht="21" customHeight="1" x14ac:dyDescent="0.2">
      <c r="A15" s="42">
        <v>1</v>
      </c>
      <c r="B15" s="43" t="s">
        <v>66</v>
      </c>
      <c r="C15" s="17" t="s">
        <v>24</v>
      </c>
      <c r="D15" s="47"/>
      <c r="E15" s="47"/>
      <c r="F15" s="51"/>
      <c r="G15" s="47">
        <v>15</v>
      </c>
      <c r="H15" s="47"/>
      <c r="I15" s="51">
        <v>4</v>
      </c>
      <c r="J15" s="48"/>
      <c r="K15" s="48"/>
      <c r="L15" s="49"/>
      <c r="M15" s="48"/>
      <c r="N15" s="48"/>
      <c r="O15" s="49"/>
      <c r="P15" s="18">
        <f>SUM(D15:E15,G15:H15,J15:K15,M15:N15)</f>
        <v>15</v>
      </c>
      <c r="Q15" s="19">
        <f>D15+G15+J15+M15</f>
        <v>15</v>
      </c>
      <c r="R15" s="17">
        <f>E15+H15+K15+N15</f>
        <v>0</v>
      </c>
      <c r="S15" s="20">
        <f>F15+I15+L15+O15</f>
        <v>4</v>
      </c>
      <c r="T15" s="86">
        <f>P15/25</f>
        <v>0.6</v>
      </c>
      <c r="U15" s="87">
        <v>0.6</v>
      </c>
      <c r="V15" s="88">
        <v>0</v>
      </c>
      <c r="W15" s="89">
        <f>T15+U15+V15</f>
        <v>1.2</v>
      </c>
    </row>
    <row r="16" spans="1:23" ht="21" customHeight="1" x14ac:dyDescent="0.2">
      <c r="A16" s="42">
        <v>2</v>
      </c>
      <c r="B16" s="43" t="s">
        <v>25</v>
      </c>
      <c r="C16" s="17" t="s">
        <v>24</v>
      </c>
      <c r="D16" s="47"/>
      <c r="E16" s="47">
        <v>15</v>
      </c>
      <c r="F16" s="51">
        <v>4</v>
      </c>
      <c r="G16" s="47"/>
      <c r="H16" s="47"/>
      <c r="I16" s="51"/>
      <c r="J16" s="48"/>
      <c r="K16" s="48"/>
      <c r="L16" s="49"/>
      <c r="M16" s="48"/>
      <c r="N16" s="48"/>
      <c r="O16" s="49"/>
      <c r="P16" s="18">
        <f t="shared" ref="P16:P38" si="2">SUM(D16:E16,G16:H16,J16:K16,M16:N16)</f>
        <v>15</v>
      </c>
      <c r="Q16" s="19">
        <f t="shared" ref="Q16:S38" si="3">D16+G16+J16+M16</f>
        <v>0</v>
      </c>
      <c r="R16" s="17">
        <f t="shared" si="3"/>
        <v>15</v>
      </c>
      <c r="S16" s="20">
        <f t="shared" si="3"/>
        <v>4</v>
      </c>
      <c r="T16" s="86">
        <f t="shared" ref="T16:T38" si="4">P16/25</f>
        <v>0.6</v>
      </c>
      <c r="U16" s="87">
        <v>0.6</v>
      </c>
      <c r="V16" s="88">
        <v>0</v>
      </c>
      <c r="W16" s="89">
        <f t="shared" ref="W16:W47" si="5">T16+U16+V16</f>
        <v>1.2</v>
      </c>
    </row>
    <row r="17" spans="1:23" ht="21" customHeight="1" x14ac:dyDescent="0.2">
      <c r="A17" s="42">
        <v>3</v>
      </c>
      <c r="B17" s="43" t="s">
        <v>26</v>
      </c>
      <c r="C17" s="17" t="s">
        <v>24</v>
      </c>
      <c r="D17" s="52"/>
      <c r="E17" s="47"/>
      <c r="F17" s="51"/>
      <c r="G17" s="47"/>
      <c r="H17" s="47">
        <v>15</v>
      </c>
      <c r="I17" s="51">
        <v>6</v>
      </c>
      <c r="J17" s="48"/>
      <c r="K17" s="48"/>
      <c r="L17" s="49"/>
      <c r="M17" s="48"/>
      <c r="N17" s="48"/>
      <c r="O17" s="49"/>
      <c r="P17" s="18">
        <f t="shared" si="2"/>
        <v>15</v>
      </c>
      <c r="Q17" s="19">
        <f t="shared" si="3"/>
        <v>0</v>
      </c>
      <c r="R17" s="17">
        <f t="shared" si="3"/>
        <v>15</v>
      </c>
      <c r="S17" s="20">
        <f t="shared" si="3"/>
        <v>6</v>
      </c>
      <c r="T17" s="86">
        <f t="shared" si="4"/>
        <v>0.6</v>
      </c>
      <c r="U17" s="87">
        <v>0.6</v>
      </c>
      <c r="V17" s="88">
        <v>0</v>
      </c>
      <c r="W17" s="89">
        <f t="shared" si="5"/>
        <v>1.2</v>
      </c>
    </row>
    <row r="18" spans="1:23" ht="21" customHeight="1" x14ac:dyDescent="0.2">
      <c r="A18" s="42">
        <v>4</v>
      </c>
      <c r="B18" s="43" t="s">
        <v>27</v>
      </c>
      <c r="C18" s="17" t="s">
        <v>24</v>
      </c>
      <c r="D18" s="47"/>
      <c r="E18" s="47"/>
      <c r="F18" s="51"/>
      <c r="G18" s="52"/>
      <c r="H18" s="47"/>
      <c r="I18" s="51"/>
      <c r="J18" s="48"/>
      <c r="K18" s="48">
        <v>15</v>
      </c>
      <c r="L18" s="49">
        <v>4</v>
      </c>
      <c r="M18" s="48"/>
      <c r="N18" s="48"/>
      <c r="O18" s="49"/>
      <c r="P18" s="18">
        <f t="shared" si="2"/>
        <v>15</v>
      </c>
      <c r="Q18" s="19">
        <f t="shared" si="3"/>
        <v>0</v>
      </c>
      <c r="R18" s="17">
        <f t="shared" si="3"/>
        <v>15</v>
      </c>
      <c r="S18" s="20">
        <f t="shared" si="3"/>
        <v>4</v>
      </c>
      <c r="T18" s="86">
        <f t="shared" si="4"/>
        <v>0.6</v>
      </c>
      <c r="U18" s="87">
        <v>0.6</v>
      </c>
      <c r="V18" s="88">
        <v>0</v>
      </c>
      <c r="W18" s="89">
        <f t="shared" si="5"/>
        <v>1.2</v>
      </c>
    </row>
    <row r="19" spans="1:23" ht="21" customHeight="1" x14ac:dyDescent="0.2">
      <c r="A19" s="42">
        <v>5</v>
      </c>
      <c r="B19" s="43" t="s">
        <v>28</v>
      </c>
      <c r="C19" s="17" t="s">
        <v>29</v>
      </c>
      <c r="D19" s="53"/>
      <c r="E19" s="47"/>
      <c r="F19" s="51"/>
      <c r="G19" s="47"/>
      <c r="H19" s="47"/>
      <c r="I19" s="81"/>
      <c r="J19" s="54"/>
      <c r="K19" s="54"/>
      <c r="L19" s="55"/>
      <c r="M19" s="48">
        <v>8</v>
      </c>
      <c r="N19" s="48">
        <v>8</v>
      </c>
      <c r="O19" s="49">
        <v>4</v>
      </c>
      <c r="P19" s="18">
        <f t="shared" si="2"/>
        <v>16</v>
      </c>
      <c r="Q19" s="19">
        <f t="shared" si="3"/>
        <v>8</v>
      </c>
      <c r="R19" s="17">
        <f t="shared" si="3"/>
        <v>8</v>
      </c>
      <c r="S19" s="20">
        <f t="shared" si="3"/>
        <v>4</v>
      </c>
      <c r="T19" s="86">
        <f t="shared" si="4"/>
        <v>0.64</v>
      </c>
      <c r="U19" s="87">
        <v>0</v>
      </c>
      <c r="V19" s="88">
        <v>2</v>
      </c>
      <c r="W19" s="89">
        <f t="shared" si="5"/>
        <v>2.64</v>
      </c>
    </row>
    <row r="20" spans="1:23" ht="21" customHeight="1" x14ac:dyDescent="0.2">
      <c r="A20" s="42">
        <v>6</v>
      </c>
      <c r="B20" s="43" t="s">
        <v>30</v>
      </c>
      <c r="C20" s="17" t="s">
        <v>24</v>
      </c>
      <c r="D20" s="47">
        <v>8</v>
      </c>
      <c r="E20" s="47">
        <v>8</v>
      </c>
      <c r="F20" s="51">
        <v>2</v>
      </c>
      <c r="G20" s="47"/>
      <c r="H20" s="47"/>
      <c r="I20" s="81"/>
      <c r="J20" s="54"/>
      <c r="K20" s="54"/>
      <c r="L20" s="55"/>
      <c r="M20" s="54"/>
      <c r="N20" s="54"/>
      <c r="O20" s="55"/>
      <c r="P20" s="18">
        <f t="shared" si="2"/>
        <v>16</v>
      </c>
      <c r="Q20" s="19">
        <f t="shared" si="3"/>
        <v>8</v>
      </c>
      <c r="R20" s="17">
        <f t="shared" si="3"/>
        <v>8</v>
      </c>
      <c r="S20" s="20">
        <f t="shared" si="3"/>
        <v>2</v>
      </c>
      <c r="T20" s="86">
        <f t="shared" si="4"/>
        <v>0.64</v>
      </c>
      <c r="U20" s="87">
        <v>0.6</v>
      </c>
      <c r="V20" s="88">
        <v>0</v>
      </c>
      <c r="W20" s="89">
        <f t="shared" si="5"/>
        <v>1.24</v>
      </c>
    </row>
    <row r="21" spans="1:23" ht="21" customHeight="1" x14ac:dyDescent="0.2">
      <c r="A21" s="42">
        <v>7</v>
      </c>
      <c r="B21" s="43" t="s">
        <v>31</v>
      </c>
      <c r="C21" s="17" t="s">
        <v>29</v>
      </c>
      <c r="D21" s="47"/>
      <c r="E21" s="47">
        <v>15</v>
      </c>
      <c r="F21" s="82">
        <v>4</v>
      </c>
      <c r="G21" s="47"/>
      <c r="H21" s="47"/>
      <c r="I21" s="51"/>
      <c r="J21" s="48"/>
      <c r="K21" s="48"/>
      <c r="L21" s="49"/>
      <c r="M21" s="48"/>
      <c r="N21" s="48"/>
      <c r="O21" s="49"/>
      <c r="P21" s="18">
        <f t="shared" si="2"/>
        <v>15</v>
      </c>
      <c r="Q21" s="19">
        <f t="shared" si="3"/>
        <v>0</v>
      </c>
      <c r="R21" s="17">
        <f t="shared" si="3"/>
        <v>15</v>
      </c>
      <c r="S21" s="20">
        <f t="shared" si="3"/>
        <v>4</v>
      </c>
      <c r="T21" s="86">
        <f t="shared" si="4"/>
        <v>0.6</v>
      </c>
      <c r="U21" s="87">
        <v>0.6</v>
      </c>
      <c r="V21" s="88">
        <v>2</v>
      </c>
      <c r="W21" s="89">
        <f t="shared" si="5"/>
        <v>3.2</v>
      </c>
    </row>
    <row r="22" spans="1:23" ht="21" customHeight="1" x14ac:dyDescent="0.2">
      <c r="A22" s="42">
        <v>8</v>
      </c>
      <c r="B22" s="43" t="s">
        <v>32</v>
      </c>
      <c r="C22" s="17" t="s">
        <v>29</v>
      </c>
      <c r="D22" s="52"/>
      <c r="E22" s="47"/>
      <c r="F22" s="51"/>
      <c r="G22" s="47"/>
      <c r="H22" s="47"/>
      <c r="I22" s="51"/>
      <c r="J22" s="48">
        <v>8</v>
      </c>
      <c r="K22" s="48">
        <v>8</v>
      </c>
      <c r="L22" s="49">
        <v>3</v>
      </c>
      <c r="M22" s="48"/>
      <c r="N22" s="48"/>
      <c r="O22" s="49"/>
      <c r="P22" s="18">
        <f t="shared" si="2"/>
        <v>16</v>
      </c>
      <c r="Q22" s="19">
        <f t="shared" si="3"/>
        <v>8</v>
      </c>
      <c r="R22" s="17">
        <f t="shared" si="3"/>
        <v>8</v>
      </c>
      <c r="S22" s="20">
        <f t="shared" si="3"/>
        <v>3</v>
      </c>
      <c r="T22" s="86">
        <f t="shared" si="4"/>
        <v>0.64</v>
      </c>
      <c r="U22" s="87">
        <v>0.6</v>
      </c>
      <c r="V22" s="88">
        <v>1</v>
      </c>
      <c r="W22" s="89">
        <f t="shared" si="5"/>
        <v>2.2400000000000002</v>
      </c>
    </row>
    <row r="23" spans="1:23" ht="21" customHeight="1" x14ac:dyDescent="0.2">
      <c r="A23" s="42">
        <v>9</v>
      </c>
      <c r="B23" s="43" t="s">
        <v>33</v>
      </c>
      <c r="C23" s="17" t="s">
        <v>24</v>
      </c>
      <c r="D23" s="47">
        <v>8</v>
      </c>
      <c r="E23" s="47">
        <v>8</v>
      </c>
      <c r="F23" s="51">
        <v>3</v>
      </c>
      <c r="G23" s="47"/>
      <c r="H23" s="47"/>
      <c r="I23" s="51"/>
      <c r="J23" s="48"/>
      <c r="K23" s="48"/>
      <c r="L23" s="49"/>
      <c r="M23" s="48"/>
      <c r="N23" s="48"/>
      <c r="O23" s="49"/>
      <c r="P23" s="18">
        <f t="shared" si="2"/>
        <v>16</v>
      </c>
      <c r="Q23" s="19">
        <f t="shared" si="3"/>
        <v>8</v>
      </c>
      <c r="R23" s="17">
        <f t="shared" si="3"/>
        <v>8</v>
      </c>
      <c r="S23" s="20">
        <f t="shared" si="3"/>
        <v>3</v>
      </c>
      <c r="T23" s="86">
        <f t="shared" si="4"/>
        <v>0.64</v>
      </c>
      <c r="U23" s="87">
        <v>0.6</v>
      </c>
      <c r="V23" s="88">
        <v>0</v>
      </c>
      <c r="W23" s="89">
        <f t="shared" si="5"/>
        <v>1.24</v>
      </c>
    </row>
    <row r="24" spans="1:23" ht="21" customHeight="1" x14ac:dyDescent="0.2">
      <c r="A24" s="42">
        <v>10</v>
      </c>
      <c r="B24" s="43" t="s">
        <v>34</v>
      </c>
      <c r="C24" s="17" t="s">
        <v>29</v>
      </c>
      <c r="D24" s="47"/>
      <c r="E24" s="47"/>
      <c r="F24" s="51"/>
      <c r="G24" s="52"/>
      <c r="H24" s="47"/>
      <c r="I24" s="51"/>
      <c r="J24" s="48">
        <v>15</v>
      </c>
      <c r="K24" s="48"/>
      <c r="L24" s="49">
        <v>4</v>
      </c>
      <c r="M24" s="48"/>
      <c r="N24" s="48"/>
      <c r="O24" s="49"/>
      <c r="P24" s="18">
        <f t="shared" si="2"/>
        <v>15</v>
      </c>
      <c r="Q24" s="19">
        <f t="shared" si="3"/>
        <v>15</v>
      </c>
      <c r="R24" s="17">
        <f t="shared" si="3"/>
        <v>0</v>
      </c>
      <c r="S24" s="20">
        <f t="shared" si="3"/>
        <v>4</v>
      </c>
      <c r="T24" s="86">
        <f t="shared" si="4"/>
        <v>0.6</v>
      </c>
      <c r="U24" s="87">
        <v>0.6</v>
      </c>
      <c r="V24" s="88">
        <v>2</v>
      </c>
      <c r="W24" s="89">
        <f t="shared" si="5"/>
        <v>3.2</v>
      </c>
    </row>
    <row r="25" spans="1:23" ht="21" customHeight="1" x14ac:dyDescent="0.2">
      <c r="A25" s="42">
        <v>11</v>
      </c>
      <c r="B25" s="43" t="s">
        <v>35</v>
      </c>
      <c r="C25" s="17" t="s">
        <v>24</v>
      </c>
      <c r="D25" s="47"/>
      <c r="E25" s="47"/>
      <c r="F25" s="51"/>
      <c r="G25" s="47"/>
      <c r="H25" s="47">
        <v>8</v>
      </c>
      <c r="I25" s="51">
        <v>3</v>
      </c>
      <c r="J25" s="56"/>
      <c r="K25" s="48"/>
      <c r="L25" s="49"/>
      <c r="M25" s="48"/>
      <c r="N25" s="48"/>
      <c r="O25" s="49"/>
      <c r="P25" s="18">
        <f t="shared" si="2"/>
        <v>8</v>
      </c>
      <c r="Q25" s="19">
        <f t="shared" si="3"/>
        <v>0</v>
      </c>
      <c r="R25" s="17">
        <f t="shared" si="3"/>
        <v>8</v>
      </c>
      <c r="S25" s="20">
        <f t="shared" si="3"/>
        <v>3</v>
      </c>
      <c r="T25" s="86">
        <f t="shared" si="4"/>
        <v>0.32</v>
      </c>
      <c r="U25" s="87">
        <v>0.6</v>
      </c>
      <c r="V25" s="88">
        <v>0</v>
      </c>
      <c r="W25" s="89">
        <f t="shared" si="5"/>
        <v>0.91999999999999993</v>
      </c>
    </row>
    <row r="26" spans="1:23" ht="21" customHeight="1" x14ac:dyDescent="0.2">
      <c r="A26" s="42">
        <v>12</v>
      </c>
      <c r="B26" s="43" t="s">
        <v>36</v>
      </c>
      <c r="C26" s="17" t="s">
        <v>24</v>
      </c>
      <c r="D26" s="47"/>
      <c r="E26" s="47"/>
      <c r="F26" s="51"/>
      <c r="G26" s="47"/>
      <c r="H26" s="47"/>
      <c r="I26" s="51"/>
      <c r="J26" s="56">
        <v>8</v>
      </c>
      <c r="K26" s="48">
        <v>8</v>
      </c>
      <c r="L26" s="49">
        <v>2</v>
      </c>
      <c r="M26" s="48"/>
      <c r="N26" s="48"/>
      <c r="O26" s="49"/>
      <c r="P26" s="18">
        <f t="shared" si="2"/>
        <v>16</v>
      </c>
      <c r="Q26" s="19">
        <f t="shared" si="3"/>
        <v>8</v>
      </c>
      <c r="R26" s="17">
        <f t="shared" si="3"/>
        <v>8</v>
      </c>
      <c r="S26" s="20">
        <f t="shared" si="3"/>
        <v>2</v>
      </c>
      <c r="T26" s="86">
        <f t="shared" si="4"/>
        <v>0.64</v>
      </c>
      <c r="U26" s="87">
        <v>0.6</v>
      </c>
      <c r="V26" s="88">
        <v>0</v>
      </c>
      <c r="W26" s="89">
        <f t="shared" si="5"/>
        <v>1.24</v>
      </c>
    </row>
    <row r="27" spans="1:23" ht="21" customHeight="1" x14ac:dyDescent="0.2">
      <c r="A27" s="42">
        <v>13</v>
      </c>
      <c r="B27" s="43" t="s">
        <v>37</v>
      </c>
      <c r="C27" s="17" t="s">
        <v>24</v>
      </c>
      <c r="D27" s="47"/>
      <c r="E27" s="47"/>
      <c r="F27" s="51"/>
      <c r="G27" s="47">
        <v>8</v>
      </c>
      <c r="H27" s="47"/>
      <c r="I27" s="51">
        <v>3</v>
      </c>
      <c r="J27" s="48"/>
      <c r="K27" s="48"/>
      <c r="L27" s="49"/>
      <c r="M27" s="48"/>
      <c r="N27" s="48"/>
      <c r="O27" s="49"/>
      <c r="P27" s="18">
        <f t="shared" si="2"/>
        <v>8</v>
      </c>
      <c r="Q27" s="19">
        <f t="shared" si="3"/>
        <v>8</v>
      </c>
      <c r="R27" s="17">
        <f t="shared" si="3"/>
        <v>0</v>
      </c>
      <c r="S27" s="20">
        <f t="shared" si="3"/>
        <v>3</v>
      </c>
      <c r="T27" s="86">
        <f t="shared" si="4"/>
        <v>0.32</v>
      </c>
      <c r="U27" s="87">
        <v>0.6</v>
      </c>
      <c r="V27" s="88">
        <v>0</v>
      </c>
      <c r="W27" s="89">
        <f t="shared" si="5"/>
        <v>0.91999999999999993</v>
      </c>
    </row>
    <row r="28" spans="1:23" ht="21" customHeight="1" x14ac:dyDescent="0.2">
      <c r="A28" s="42">
        <v>14</v>
      </c>
      <c r="B28" s="43" t="s">
        <v>38</v>
      </c>
      <c r="C28" s="17" t="s">
        <v>24</v>
      </c>
      <c r="D28" s="47"/>
      <c r="E28" s="47"/>
      <c r="F28" s="51"/>
      <c r="G28" s="47"/>
      <c r="H28" s="47"/>
      <c r="I28" s="51"/>
      <c r="J28" s="48">
        <v>8</v>
      </c>
      <c r="K28" s="48">
        <v>8</v>
      </c>
      <c r="L28" s="49">
        <v>2</v>
      </c>
      <c r="M28" s="48"/>
      <c r="N28" s="48"/>
      <c r="O28" s="49"/>
      <c r="P28" s="18">
        <f t="shared" si="2"/>
        <v>16</v>
      </c>
      <c r="Q28" s="19">
        <f t="shared" si="3"/>
        <v>8</v>
      </c>
      <c r="R28" s="17">
        <f t="shared" si="3"/>
        <v>8</v>
      </c>
      <c r="S28" s="20">
        <f t="shared" si="3"/>
        <v>2</v>
      </c>
      <c r="T28" s="86">
        <f t="shared" si="4"/>
        <v>0.64</v>
      </c>
      <c r="U28" s="87">
        <v>0.6</v>
      </c>
      <c r="V28" s="88">
        <v>0</v>
      </c>
      <c r="W28" s="89">
        <f t="shared" si="5"/>
        <v>1.24</v>
      </c>
    </row>
    <row r="29" spans="1:23" ht="21" customHeight="1" x14ac:dyDescent="0.2">
      <c r="A29" s="42">
        <v>15</v>
      </c>
      <c r="B29" s="43" t="s">
        <v>39</v>
      </c>
      <c r="C29" s="17" t="s">
        <v>24</v>
      </c>
      <c r="D29" s="47"/>
      <c r="E29" s="47"/>
      <c r="F29" s="51"/>
      <c r="G29" s="47"/>
      <c r="H29" s="47"/>
      <c r="I29" s="51"/>
      <c r="J29" s="48">
        <v>8</v>
      </c>
      <c r="K29" s="48">
        <v>8</v>
      </c>
      <c r="L29" s="49">
        <v>2</v>
      </c>
      <c r="M29" s="48"/>
      <c r="N29" s="48"/>
      <c r="O29" s="49"/>
      <c r="P29" s="18">
        <f t="shared" si="2"/>
        <v>16</v>
      </c>
      <c r="Q29" s="19">
        <f t="shared" si="3"/>
        <v>8</v>
      </c>
      <c r="R29" s="17">
        <f t="shared" si="3"/>
        <v>8</v>
      </c>
      <c r="S29" s="20">
        <f t="shared" si="3"/>
        <v>2</v>
      </c>
      <c r="T29" s="86">
        <f t="shared" si="4"/>
        <v>0.64</v>
      </c>
      <c r="U29" s="87">
        <v>0.6</v>
      </c>
      <c r="V29" s="88">
        <v>0</v>
      </c>
      <c r="W29" s="89">
        <f t="shared" si="5"/>
        <v>1.24</v>
      </c>
    </row>
    <row r="30" spans="1:23" ht="21" customHeight="1" x14ac:dyDescent="0.2">
      <c r="A30" s="42">
        <v>16</v>
      </c>
      <c r="B30" s="43" t="s">
        <v>40</v>
      </c>
      <c r="C30" s="17" t="s">
        <v>24</v>
      </c>
      <c r="D30" s="47">
        <v>8</v>
      </c>
      <c r="E30" s="47">
        <v>8</v>
      </c>
      <c r="F30" s="51">
        <v>4</v>
      </c>
      <c r="G30" s="47"/>
      <c r="H30" s="47"/>
      <c r="I30" s="51"/>
      <c r="J30" s="48"/>
      <c r="K30" s="48"/>
      <c r="L30" s="49"/>
      <c r="M30" s="48"/>
      <c r="N30" s="48"/>
      <c r="O30" s="49"/>
      <c r="P30" s="18">
        <f t="shared" si="2"/>
        <v>16</v>
      </c>
      <c r="Q30" s="19">
        <f t="shared" si="3"/>
        <v>8</v>
      </c>
      <c r="R30" s="17">
        <f t="shared" si="3"/>
        <v>8</v>
      </c>
      <c r="S30" s="20">
        <f t="shared" si="3"/>
        <v>4</v>
      </c>
      <c r="T30" s="86">
        <f t="shared" si="4"/>
        <v>0.64</v>
      </c>
      <c r="U30" s="87">
        <v>0.6</v>
      </c>
      <c r="V30" s="88">
        <v>0</v>
      </c>
      <c r="W30" s="89">
        <f t="shared" si="5"/>
        <v>1.24</v>
      </c>
    </row>
    <row r="31" spans="1:23" ht="21" customHeight="1" x14ac:dyDescent="0.2">
      <c r="A31" s="42">
        <v>17</v>
      </c>
      <c r="B31" s="43" t="s">
        <v>41</v>
      </c>
      <c r="C31" s="17" t="s">
        <v>24</v>
      </c>
      <c r="D31" s="47">
        <v>8</v>
      </c>
      <c r="E31" s="47">
        <v>8</v>
      </c>
      <c r="F31" s="51">
        <v>4</v>
      </c>
      <c r="G31" s="47"/>
      <c r="H31" s="47"/>
      <c r="I31" s="51"/>
      <c r="J31" s="48"/>
      <c r="K31" s="48"/>
      <c r="L31" s="49"/>
      <c r="M31" s="48"/>
      <c r="N31" s="48"/>
      <c r="O31" s="49"/>
      <c r="P31" s="18">
        <f t="shared" si="2"/>
        <v>16</v>
      </c>
      <c r="Q31" s="19">
        <f t="shared" si="3"/>
        <v>8</v>
      </c>
      <c r="R31" s="17">
        <f t="shared" si="3"/>
        <v>8</v>
      </c>
      <c r="S31" s="20">
        <f t="shared" si="3"/>
        <v>4</v>
      </c>
      <c r="T31" s="86">
        <f t="shared" si="4"/>
        <v>0.64</v>
      </c>
      <c r="U31" s="87">
        <v>0.6</v>
      </c>
      <c r="V31" s="88">
        <v>0</v>
      </c>
      <c r="W31" s="89">
        <f t="shared" si="5"/>
        <v>1.24</v>
      </c>
    </row>
    <row r="32" spans="1:23" ht="21" customHeight="1" x14ac:dyDescent="0.2">
      <c r="A32" s="42">
        <v>18</v>
      </c>
      <c r="B32" s="43" t="s">
        <v>42</v>
      </c>
      <c r="C32" s="17" t="s">
        <v>24</v>
      </c>
      <c r="D32" s="47">
        <v>15</v>
      </c>
      <c r="E32" s="47"/>
      <c r="F32" s="51">
        <v>3</v>
      </c>
      <c r="G32" s="47">
        <v>15</v>
      </c>
      <c r="H32" s="47"/>
      <c r="I32" s="51">
        <v>3</v>
      </c>
      <c r="J32" s="48">
        <v>15</v>
      </c>
      <c r="K32" s="48"/>
      <c r="L32" s="49">
        <v>3</v>
      </c>
      <c r="M32" s="48"/>
      <c r="N32" s="48"/>
      <c r="O32" s="49"/>
      <c r="P32" s="18">
        <f t="shared" si="2"/>
        <v>45</v>
      </c>
      <c r="Q32" s="19">
        <f t="shared" si="3"/>
        <v>45</v>
      </c>
      <c r="R32" s="17">
        <f t="shared" si="3"/>
        <v>0</v>
      </c>
      <c r="S32" s="20">
        <f t="shared" si="3"/>
        <v>9</v>
      </c>
      <c r="T32" s="86">
        <f t="shared" si="4"/>
        <v>1.8</v>
      </c>
      <c r="U32" s="87">
        <v>1.8</v>
      </c>
      <c r="V32" s="88">
        <v>0</v>
      </c>
      <c r="W32" s="89">
        <f t="shared" si="5"/>
        <v>3.6</v>
      </c>
    </row>
    <row r="33" spans="1:23" ht="21" customHeight="1" x14ac:dyDescent="0.2">
      <c r="A33" s="42">
        <v>19</v>
      </c>
      <c r="B33" s="43" t="s">
        <v>64</v>
      </c>
      <c r="C33" s="17" t="s">
        <v>24</v>
      </c>
      <c r="D33" s="47"/>
      <c r="E33" s="47"/>
      <c r="F33" s="51"/>
      <c r="G33" s="47"/>
      <c r="H33" s="47"/>
      <c r="I33" s="51"/>
      <c r="J33" s="48">
        <v>10</v>
      </c>
      <c r="K33" s="48"/>
      <c r="L33" s="49">
        <v>1</v>
      </c>
      <c r="M33" s="48"/>
      <c r="N33" s="48"/>
      <c r="O33" s="49"/>
      <c r="P33" s="18">
        <f>SUM(D33:E33,G33:H33,J33:K33,M33:N33)</f>
        <v>10</v>
      </c>
      <c r="Q33" s="19">
        <f t="shared" ref="Q33:S34" si="6">D33+G33+J33+M33</f>
        <v>10</v>
      </c>
      <c r="R33" s="17">
        <f t="shared" si="6"/>
        <v>0</v>
      </c>
      <c r="S33" s="20">
        <f t="shared" si="6"/>
        <v>1</v>
      </c>
      <c r="T33" s="86">
        <f>P33/25</f>
        <v>0.4</v>
      </c>
      <c r="U33" s="87">
        <v>1.8</v>
      </c>
      <c r="V33" s="88">
        <v>0</v>
      </c>
      <c r="W33" s="89">
        <f>T33+U33+V33</f>
        <v>2.2000000000000002</v>
      </c>
    </row>
    <row r="34" spans="1:23" ht="21" customHeight="1" x14ac:dyDescent="0.2">
      <c r="A34" s="42">
        <v>20</v>
      </c>
      <c r="B34" s="43" t="s">
        <v>65</v>
      </c>
      <c r="C34" s="17" t="s">
        <v>24</v>
      </c>
      <c r="D34" s="47"/>
      <c r="E34" s="47"/>
      <c r="F34" s="51"/>
      <c r="G34" s="47"/>
      <c r="H34" s="47"/>
      <c r="I34" s="51"/>
      <c r="J34" s="48">
        <v>10</v>
      </c>
      <c r="K34" s="48"/>
      <c r="L34" s="49">
        <v>1</v>
      </c>
      <c r="M34" s="48"/>
      <c r="N34" s="48"/>
      <c r="O34" s="49"/>
      <c r="P34" s="18">
        <f>SUM(D34:E34,G34:H34,J34:K34,M34:N34)</f>
        <v>10</v>
      </c>
      <c r="Q34" s="19">
        <f t="shared" si="6"/>
        <v>10</v>
      </c>
      <c r="R34" s="17">
        <f t="shared" si="6"/>
        <v>0</v>
      </c>
      <c r="S34" s="20">
        <f t="shared" si="6"/>
        <v>1</v>
      </c>
      <c r="T34" s="86">
        <f>P34/25</f>
        <v>0.4</v>
      </c>
      <c r="U34" s="87">
        <v>1.8</v>
      </c>
      <c r="V34" s="88">
        <v>0</v>
      </c>
      <c r="W34" s="89">
        <f>T34+U34+V34</f>
        <v>2.2000000000000002</v>
      </c>
    </row>
    <row r="35" spans="1:23" ht="21" customHeight="1" x14ac:dyDescent="0.2">
      <c r="A35" s="42">
        <v>21</v>
      </c>
      <c r="B35" s="43" t="s">
        <v>43</v>
      </c>
      <c r="C35" s="17" t="s">
        <v>24</v>
      </c>
      <c r="D35" s="47"/>
      <c r="E35" s="47">
        <v>30</v>
      </c>
      <c r="F35" s="51">
        <v>3</v>
      </c>
      <c r="G35" s="47"/>
      <c r="H35" s="47"/>
      <c r="I35" s="51"/>
      <c r="J35" s="48"/>
      <c r="K35" s="48"/>
      <c r="L35" s="49"/>
      <c r="M35" s="48"/>
      <c r="N35" s="48"/>
      <c r="O35" s="49"/>
      <c r="P35" s="18">
        <f t="shared" si="2"/>
        <v>30</v>
      </c>
      <c r="Q35" s="19">
        <f t="shared" si="3"/>
        <v>0</v>
      </c>
      <c r="R35" s="17">
        <f t="shared" si="3"/>
        <v>30</v>
      </c>
      <c r="S35" s="20">
        <f t="shared" si="3"/>
        <v>3</v>
      </c>
      <c r="T35" s="86">
        <f t="shared" si="4"/>
        <v>1.2</v>
      </c>
      <c r="U35" s="87">
        <v>0.6</v>
      </c>
      <c r="V35" s="88">
        <v>0</v>
      </c>
      <c r="W35" s="89">
        <f t="shared" si="5"/>
        <v>1.7999999999999998</v>
      </c>
    </row>
    <row r="36" spans="1:23" ht="21" customHeight="1" x14ac:dyDescent="0.2">
      <c r="A36" s="42">
        <v>22</v>
      </c>
      <c r="B36" s="43" t="s">
        <v>44</v>
      </c>
      <c r="C36" s="17" t="s">
        <v>24</v>
      </c>
      <c r="D36" s="47"/>
      <c r="E36" s="47"/>
      <c r="F36" s="51"/>
      <c r="G36" s="47"/>
      <c r="H36" s="47"/>
      <c r="I36" s="51"/>
      <c r="J36" s="48"/>
      <c r="K36" s="48">
        <v>15</v>
      </c>
      <c r="L36" s="49">
        <v>2</v>
      </c>
      <c r="M36" s="48"/>
      <c r="N36" s="48"/>
      <c r="O36" s="49"/>
      <c r="P36" s="18">
        <f t="shared" si="2"/>
        <v>15</v>
      </c>
      <c r="Q36" s="19">
        <f t="shared" si="3"/>
        <v>0</v>
      </c>
      <c r="R36" s="17">
        <f t="shared" si="3"/>
        <v>15</v>
      </c>
      <c r="S36" s="20">
        <f t="shared" si="3"/>
        <v>2</v>
      </c>
      <c r="T36" s="86">
        <f t="shared" si="4"/>
        <v>0.6</v>
      </c>
      <c r="U36" s="87">
        <v>0.6</v>
      </c>
      <c r="V36" s="88">
        <v>0</v>
      </c>
      <c r="W36" s="89">
        <f t="shared" si="5"/>
        <v>1.2</v>
      </c>
    </row>
    <row r="37" spans="1:23" ht="21" customHeight="1" x14ac:dyDescent="0.2">
      <c r="A37" s="42">
        <v>23</v>
      </c>
      <c r="B37" s="43" t="s">
        <v>45</v>
      </c>
      <c r="C37" s="17" t="s">
        <v>24</v>
      </c>
      <c r="D37" s="47"/>
      <c r="E37" s="47">
        <v>30</v>
      </c>
      <c r="F37" s="51">
        <v>3</v>
      </c>
      <c r="G37" s="47"/>
      <c r="H37" s="47">
        <v>30</v>
      </c>
      <c r="I37" s="51">
        <v>4</v>
      </c>
      <c r="J37" s="48"/>
      <c r="K37" s="48">
        <v>30</v>
      </c>
      <c r="L37" s="49">
        <v>4</v>
      </c>
      <c r="M37" s="48"/>
      <c r="N37" s="48">
        <v>30</v>
      </c>
      <c r="O37" s="49">
        <v>4</v>
      </c>
      <c r="P37" s="18">
        <f t="shared" si="2"/>
        <v>120</v>
      </c>
      <c r="Q37" s="19">
        <f t="shared" si="3"/>
        <v>0</v>
      </c>
      <c r="R37" s="17">
        <f t="shared" si="3"/>
        <v>120</v>
      </c>
      <c r="S37" s="20">
        <f t="shared" si="3"/>
        <v>15</v>
      </c>
      <c r="T37" s="86">
        <f t="shared" si="4"/>
        <v>4.8</v>
      </c>
      <c r="U37" s="87">
        <v>2.4</v>
      </c>
      <c r="V37" s="88">
        <v>0</v>
      </c>
      <c r="W37" s="89">
        <f t="shared" si="5"/>
        <v>7.1999999999999993</v>
      </c>
    </row>
    <row r="38" spans="1:23" ht="21" customHeight="1" x14ac:dyDescent="0.2">
      <c r="A38" s="42">
        <v>24</v>
      </c>
      <c r="B38" s="43" t="s">
        <v>46</v>
      </c>
      <c r="C38" s="17" t="s">
        <v>29</v>
      </c>
      <c r="D38" s="47"/>
      <c r="E38" s="47"/>
      <c r="F38" s="51"/>
      <c r="G38" s="47"/>
      <c r="H38" s="47"/>
      <c r="I38" s="51"/>
      <c r="J38" s="48"/>
      <c r="K38" s="48"/>
      <c r="L38" s="49"/>
      <c r="M38" s="48"/>
      <c r="N38" s="48"/>
      <c r="O38" s="49">
        <v>17</v>
      </c>
      <c r="P38" s="18">
        <f t="shared" si="2"/>
        <v>0</v>
      </c>
      <c r="Q38" s="19">
        <f t="shared" si="3"/>
        <v>0</v>
      </c>
      <c r="R38" s="17">
        <f t="shared" si="3"/>
        <v>0</v>
      </c>
      <c r="S38" s="20">
        <f t="shared" si="3"/>
        <v>17</v>
      </c>
      <c r="T38" s="86">
        <f t="shared" si="4"/>
        <v>0</v>
      </c>
      <c r="U38" s="87">
        <v>0</v>
      </c>
      <c r="V38" s="88">
        <v>4</v>
      </c>
      <c r="W38" s="89">
        <f t="shared" si="5"/>
        <v>4</v>
      </c>
    </row>
    <row r="39" spans="1:23" ht="21" customHeight="1" x14ac:dyDescent="0.2">
      <c r="A39" s="139" t="s">
        <v>47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5">
        <f>SUM(P40:P40)</f>
        <v>4</v>
      </c>
      <c r="Q39" s="15">
        <f>SUM(Q40:Q40)</f>
        <v>0</v>
      </c>
      <c r="R39" s="15">
        <f>SUM(R40:R40)</f>
        <v>4</v>
      </c>
      <c r="S39" s="15">
        <f>SUM(S40:S40)</f>
        <v>0</v>
      </c>
      <c r="T39" s="90">
        <f>T41+T42</f>
        <v>2.48</v>
      </c>
      <c r="U39" s="90">
        <f>U41+U42</f>
        <v>1.7999999999999998</v>
      </c>
      <c r="V39" s="90">
        <f>SUM(V41:V42)</f>
        <v>0</v>
      </c>
      <c r="W39" s="91">
        <f t="shared" si="5"/>
        <v>4.2799999999999994</v>
      </c>
    </row>
    <row r="40" spans="1:23" ht="21" customHeight="1" x14ac:dyDescent="0.2">
      <c r="A40" s="42">
        <v>1</v>
      </c>
      <c r="B40" s="43" t="s">
        <v>48</v>
      </c>
      <c r="C40" s="17" t="s">
        <v>24</v>
      </c>
      <c r="D40" s="47"/>
      <c r="E40" s="47">
        <v>4</v>
      </c>
      <c r="F40" s="51"/>
      <c r="G40" s="47"/>
      <c r="H40" s="47"/>
      <c r="I40" s="51"/>
      <c r="J40" s="48"/>
      <c r="K40" s="48"/>
      <c r="L40" s="49"/>
      <c r="M40" s="48"/>
      <c r="N40" s="48"/>
      <c r="O40" s="77"/>
      <c r="P40" s="18">
        <f>SUM(D40:E40,G40:H40,J40:K40,M40:N40)</f>
        <v>4</v>
      </c>
      <c r="Q40" s="19">
        <f>D40+G40+J40+M40</f>
        <v>0</v>
      </c>
      <c r="R40" s="17">
        <f>E40+H40+K40+N40</f>
        <v>4</v>
      </c>
      <c r="S40" s="20">
        <f>F40+I40+L40+O40</f>
        <v>0</v>
      </c>
      <c r="T40" s="86">
        <f>P40/25</f>
        <v>0.16</v>
      </c>
      <c r="U40" s="87">
        <v>0.6</v>
      </c>
      <c r="V40" s="88">
        <v>0</v>
      </c>
      <c r="W40" s="89">
        <f t="shared" si="5"/>
        <v>0.76</v>
      </c>
    </row>
    <row r="41" spans="1:23" ht="21" customHeight="1" x14ac:dyDescent="0.2">
      <c r="A41" s="139" t="s">
        <v>49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5">
        <f>SUM(P42:P45)</f>
        <v>87</v>
      </c>
      <c r="Q41" s="15">
        <f>SUM(Q42:Q45)</f>
        <v>26</v>
      </c>
      <c r="R41" s="15">
        <f>SUM(R42:R45)</f>
        <v>61</v>
      </c>
      <c r="S41" s="16">
        <f>SUM(S42:S45)</f>
        <v>6</v>
      </c>
      <c r="T41" s="90">
        <f>T42+T45</f>
        <v>1.8399999999999999</v>
      </c>
      <c r="U41" s="90">
        <f>U42+U45</f>
        <v>1.2</v>
      </c>
      <c r="V41" s="90">
        <f>SUM(V42:V45)</f>
        <v>0</v>
      </c>
      <c r="W41" s="91">
        <f t="shared" si="5"/>
        <v>3.04</v>
      </c>
    </row>
    <row r="42" spans="1:23" ht="21" customHeight="1" x14ac:dyDescent="0.2">
      <c r="A42" s="44">
        <v>1</v>
      </c>
      <c r="B42" s="43" t="s">
        <v>50</v>
      </c>
      <c r="C42" s="79" t="s">
        <v>24</v>
      </c>
      <c r="D42" s="47"/>
      <c r="E42" s="47"/>
      <c r="F42" s="51"/>
      <c r="G42" s="47">
        <v>8</v>
      </c>
      <c r="H42" s="47">
        <v>8</v>
      </c>
      <c r="I42" s="49">
        <v>2</v>
      </c>
      <c r="J42" s="48"/>
      <c r="K42" s="48"/>
      <c r="L42" s="51"/>
      <c r="M42" s="48"/>
      <c r="N42" s="48"/>
      <c r="O42" s="49"/>
      <c r="P42" s="76">
        <f>SUM(D42:E42,G42:H42,J42:K42,M42:N42)</f>
        <v>16</v>
      </c>
      <c r="Q42" s="17">
        <f t="shared" ref="Q42:S45" si="7">D42+G42+J42+M42</f>
        <v>8</v>
      </c>
      <c r="R42" s="17">
        <f t="shared" si="7"/>
        <v>8</v>
      </c>
      <c r="S42" s="20">
        <f t="shared" si="7"/>
        <v>2</v>
      </c>
      <c r="T42" s="87">
        <f>P42/25</f>
        <v>0.64</v>
      </c>
      <c r="U42" s="87">
        <v>0.6</v>
      </c>
      <c r="V42" s="87">
        <v>0</v>
      </c>
      <c r="W42" s="92">
        <f t="shared" si="5"/>
        <v>1.24</v>
      </c>
    </row>
    <row r="43" spans="1:23" ht="21" customHeight="1" x14ac:dyDescent="0.2">
      <c r="A43" s="44">
        <v>2</v>
      </c>
      <c r="B43" s="43" t="s">
        <v>51</v>
      </c>
      <c r="C43" s="79" t="s">
        <v>24</v>
      </c>
      <c r="D43" s="47"/>
      <c r="E43" s="47"/>
      <c r="F43" s="51"/>
      <c r="G43" s="47">
        <v>8</v>
      </c>
      <c r="H43" s="47">
        <v>8</v>
      </c>
      <c r="I43" s="49">
        <v>2</v>
      </c>
      <c r="J43" s="48"/>
      <c r="K43" s="48"/>
      <c r="L43" s="51"/>
      <c r="M43" s="48"/>
      <c r="N43" s="48"/>
      <c r="O43" s="49"/>
      <c r="P43" s="76">
        <f>SUM(D43:E43,G43:H43,J43:K43,M43:N43)</f>
        <v>16</v>
      </c>
      <c r="Q43" s="17">
        <f t="shared" ref="Q43" si="8">D43+G43+J43+M43</f>
        <v>8</v>
      </c>
      <c r="R43" s="17">
        <f t="shared" ref="R43" si="9">E43+H43+K43+N43</f>
        <v>8</v>
      </c>
      <c r="S43" s="20">
        <f t="shared" ref="S43" si="10">F43+I43+L43+O43</f>
        <v>2</v>
      </c>
      <c r="T43" s="87">
        <f>P43/25</f>
        <v>0.64</v>
      </c>
      <c r="U43" s="87">
        <v>0.6</v>
      </c>
      <c r="V43" s="87">
        <v>0</v>
      </c>
      <c r="W43" s="92">
        <f t="shared" si="5"/>
        <v>1.24</v>
      </c>
    </row>
    <row r="44" spans="1:23" ht="21" customHeight="1" x14ac:dyDescent="0.2">
      <c r="A44" s="103" t="s">
        <v>76</v>
      </c>
      <c r="B44" s="104" t="s">
        <v>77</v>
      </c>
      <c r="C44" s="83" t="s">
        <v>24</v>
      </c>
      <c r="D44" s="105"/>
      <c r="E44" s="105"/>
      <c r="F44" s="29"/>
      <c r="G44" s="105"/>
      <c r="H44" s="105"/>
      <c r="I44" s="106"/>
      <c r="J44" s="107"/>
      <c r="K44" s="107"/>
      <c r="L44" s="29"/>
      <c r="M44" s="107">
        <v>5</v>
      </c>
      <c r="N44" s="107">
        <v>8</v>
      </c>
      <c r="O44" s="106">
        <v>1</v>
      </c>
      <c r="P44" s="31">
        <v>25</v>
      </c>
      <c r="Q44" s="28">
        <v>10</v>
      </c>
      <c r="R44" s="28">
        <v>15</v>
      </c>
      <c r="S44" s="29">
        <v>1</v>
      </c>
      <c r="T44" s="87">
        <v>1</v>
      </c>
      <c r="U44" s="87">
        <v>0.6</v>
      </c>
      <c r="V44" s="87">
        <v>0</v>
      </c>
      <c r="W44" s="92">
        <v>1.6</v>
      </c>
    </row>
    <row r="45" spans="1:23" ht="21" customHeight="1" x14ac:dyDescent="0.2">
      <c r="A45" s="44" t="s">
        <v>75</v>
      </c>
      <c r="B45" s="43" t="s">
        <v>54</v>
      </c>
      <c r="C45" s="79" t="s">
        <v>24</v>
      </c>
      <c r="D45" s="47"/>
      <c r="E45" s="47"/>
      <c r="F45" s="51"/>
      <c r="G45" s="47"/>
      <c r="H45" s="47"/>
      <c r="I45" s="49"/>
      <c r="J45" s="48"/>
      <c r="K45" s="48">
        <v>30</v>
      </c>
      <c r="L45" s="51">
        <v>1</v>
      </c>
      <c r="M45" s="48"/>
      <c r="N45" s="48"/>
      <c r="O45" s="49"/>
      <c r="P45" s="76">
        <f>SUM(D45:E45,G45:H45,J45:K45,M45:N45)</f>
        <v>30</v>
      </c>
      <c r="Q45" s="17">
        <f t="shared" si="7"/>
        <v>0</v>
      </c>
      <c r="R45" s="17">
        <f t="shared" si="7"/>
        <v>30</v>
      </c>
      <c r="S45" s="20">
        <f t="shared" si="7"/>
        <v>1</v>
      </c>
      <c r="T45" s="87">
        <f>P45/25</f>
        <v>1.2</v>
      </c>
      <c r="U45" s="87">
        <v>0.6</v>
      </c>
      <c r="V45" s="87">
        <v>0</v>
      </c>
      <c r="W45" s="92">
        <f t="shared" si="5"/>
        <v>1.7999999999999998</v>
      </c>
    </row>
    <row r="46" spans="1:23" ht="21" customHeight="1" x14ac:dyDescent="0.2">
      <c r="A46" s="139" t="s">
        <v>52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5">
        <f>SUM(P47:P48)</f>
        <v>120</v>
      </c>
      <c r="Q46" s="23">
        <v>8</v>
      </c>
      <c r="R46" s="23">
        <f>SUM(R47:R48)</f>
        <v>120</v>
      </c>
      <c r="S46" s="78">
        <f>SUM(S47:S48)</f>
        <v>8</v>
      </c>
      <c r="T46" s="90">
        <f>T47+T48</f>
        <v>1.8</v>
      </c>
      <c r="U46" s="90">
        <f>U47+U48</f>
        <v>1.2</v>
      </c>
      <c r="V46" s="90">
        <v>0</v>
      </c>
      <c r="W46" s="91">
        <f t="shared" si="5"/>
        <v>3</v>
      </c>
    </row>
    <row r="47" spans="1:23" ht="21" customHeight="1" x14ac:dyDescent="0.2">
      <c r="A47" s="44">
        <v>1</v>
      </c>
      <c r="B47" s="43" t="s">
        <v>53</v>
      </c>
      <c r="C47" s="79" t="s">
        <v>24</v>
      </c>
      <c r="D47" s="47"/>
      <c r="E47" s="47"/>
      <c r="F47" s="49"/>
      <c r="G47" s="47"/>
      <c r="H47" s="47"/>
      <c r="I47" s="49"/>
      <c r="J47" s="48"/>
      <c r="K47" s="48">
        <v>15</v>
      </c>
      <c r="L47" s="49">
        <v>2</v>
      </c>
      <c r="M47" s="48"/>
      <c r="N47" s="48">
        <v>30</v>
      </c>
      <c r="O47" s="49">
        <v>3</v>
      </c>
      <c r="P47" s="76">
        <f>SUM(D47:E47,G47:H47,J47:K47,M47:N47)</f>
        <v>45</v>
      </c>
      <c r="Q47" s="17">
        <f t="shared" ref="Q47:S48" si="11">D47+G47+J47+M47</f>
        <v>0</v>
      </c>
      <c r="R47" s="17">
        <f t="shared" si="11"/>
        <v>45</v>
      </c>
      <c r="S47" s="20">
        <f t="shared" si="11"/>
        <v>5</v>
      </c>
      <c r="T47" s="87">
        <f>P47/25</f>
        <v>1.8</v>
      </c>
      <c r="U47" s="87">
        <v>1.2</v>
      </c>
      <c r="V47" s="87">
        <v>0</v>
      </c>
      <c r="W47" s="92">
        <f t="shared" si="5"/>
        <v>3</v>
      </c>
    </row>
    <row r="48" spans="1:23" ht="21" customHeight="1" x14ac:dyDescent="0.2">
      <c r="A48" s="45">
        <v>2</v>
      </c>
      <c r="B48" s="46" t="s">
        <v>54</v>
      </c>
      <c r="C48" s="79" t="s">
        <v>24</v>
      </c>
      <c r="D48" s="47"/>
      <c r="E48" s="47"/>
      <c r="F48" s="49"/>
      <c r="G48" s="47"/>
      <c r="H48" s="47"/>
      <c r="I48" s="49"/>
      <c r="J48" s="48"/>
      <c r="K48" s="48"/>
      <c r="L48" s="49"/>
      <c r="M48" s="48"/>
      <c r="N48" s="48">
        <v>75</v>
      </c>
      <c r="O48" s="49">
        <v>3</v>
      </c>
      <c r="P48" s="76">
        <f>SUM(D48:E48,G48:H48,J48:K48,M48:N48)</f>
        <v>75</v>
      </c>
      <c r="Q48" s="17">
        <f t="shared" si="11"/>
        <v>0</v>
      </c>
      <c r="R48" s="17">
        <f t="shared" si="11"/>
        <v>75</v>
      </c>
      <c r="S48" s="20">
        <f t="shared" si="11"/>
        <v>3</v>
      </c>
      <c r="T48" s="87">
        <v>0</v>
      </c>
      <c r="U48" s="87">
        <v>0</v>
      </c>
      <c r="V48" s="87">
        <v>0</v>
      </c>
      <c r="W48" s="92">
        <f>T48+U48</f>
        <v>0</v>
      </c>
    </row>
    <row r="49" spans="1:42" ht="21" customHeight="1" thickBot="1" x14ac:dyDescent="0.25">
      <c r="A49" s="137" t="s">
        <v>55</v>
      </c>
      <c r="B49" s="137"/>
      <c r="C49" s="137"/>
      <c r="D49" s="40">
        <f t="shared" ref="D49:I49" si="12">SUM(D47:D48,D42:D45,D15:D38,D40:D40)</f>
        <v>47</v>
      </c>
      <c r="E49" s="40">
        <f t="shared" si="12"/>
        <v>126</v>
      </c>
      <c r="F49" s="138">
        <f t="shared" si="12"/>
        <v>30</v>
      </c>
      <c r="G49" s="40">
        <f t="shared" si="12"/>
        <v>54</v>
      </c>
      <c r="H49" s="40">
        <f t="shared" si="12"/>
        <v>69</v>
      </c>
      <c r="I49" s="138">
        <f t="shared" si="12"/>
        <v>27</v>
      </c>
      <c r="J49" s="39">
        <f t="shared" ref="J49:O49" si="13">SUM(J47:J48,J42:J45,J15:J38)</f>
        <v>82</v>
      </c>
      <c r="K49" s="39">
        <f t="shared" si="13"/>
        <v>137</v>
      </c>
      <c r="L49" s="138">
        <f t="shared" si="13"/>
        <v>31</v>
      </c>
      <c r="M49" s="39">
        <f t="shared" si="13"/>
        <v>13</v>
      </c>
      <c r="N49" s="39">
        <f t="shared" si="13"/>
        <v>151</v>
      </c>
      <c r="O49" s="142">
        <f t="shared" si="13"/>
        <v>32</v>
      </c>
      <c r="P49" s="22">
        <f>P46+P41+P14+P39</f>
        <v>691</v>
      </c>
      <c r="Q49" s="72">
        <f>Q46+Q41+Q14+Q39</f>
        <v>209</v>
      </c>
      <c r="R49" s="72">
        <f>R46+R41+R14+R39</f>
        <v>490</v>
      </c>
      <c r="S49" s="143">
        <f>S14+S41+S46+S39</f>
        <v>120</v>
      </c>
      <c r="T49" s="130">
        <f>T46+T41+T14</f>
        <v>22.840000000000003</v>
      </c>
      <c r="U49" s="130">
        <f>U46+U41+U14</f>
        <v>20.999999999999996</v>
      </c>
      <c r="V49" s="93"/>
      <c r="W49" s="133">
        <f>T49+U49+V50</f>
        <v>54.84</v>
      </c>
    </row>
    <row r="50" spans="1:42" ht="21" customHeight="1" thickBot="1" x14ac:dyDescent="0.25">
      <c r="A50" s="137"/>
      <c r="B50" s="137"/>
      <c r="C50" s="137"/>
      <c r="D50" s="150">
        <f>D49+E49</f>
        <v>173</v>
      </c>
      <c r="E50" s="150"/>
      <c r="F50" s="138"/>
      <c r="G50" s="150">
        <f>G49+H49</f>
        <v>123</v>
      </c>
      <c r="H50" s="150"/>
      <c r="I50" s="138"/>
      <c r="J50" s="141">
        <f>J49+K49</f>
        <v>219</v>
      </c>
      <c r="K50" s="141"/>
      <c r="L50" s="138"/>
      <c r="M50" s="141">
        <f>M49+N49</f>
        <v>164</v>
      </c>
      <c r="N50" s="141"/>
      <c r="O50" s="142"/>
      <c r="P50" s="144">
        <f>D51+J51</f>
        <v>679</v>
      </c>
      <c r="Q50" s="145"/>
      <c r="R50" s="145"/>
      <c r="S50" s="143" t="e">
        <f>#REF!+#REF!+S21+#REF!+#REF!</f>
        <v>#REF!</v>
      </c>
      <c r="T50" s="131"/>
      <c r="U50" s="131"/>
      <c r="V50" s="94">
        <f>V14+V41+V46</f>
        <v>11</v>
      </c>
      <c r="W50" s="134"/>
    </row>
    <row r="51" spans="1:42" ht="21" customHeight="1" thickBot="1" x14ac:dyDescent="0.25">
      <c r="A51" s="137"/>
      <c r="B51" s="137"/>
      <c r="C51" s="137"/>
      <c r="D51" s="146">
        <f>D50+G50</f>
        <v>296</v>
      </c>
      <c r="E51" s="146"/>
      <c r="F51" s="146"/>
      <c r="G51" s="146"/>
      <c r="H51" s="146"/>
      <c r="I51" s="50">
        <f>F49+I49</f>
        <v>57</v>
      </c>
      <c r="J51" s="146">
        <f>J50+M50</f>
        <v>383</v>
      </c>
      <c r="K51" s="146"/>
      <c r="L51" s="146"/>
      <c r="M51" s="146"/>
      <c r="N51" s="146"/>
      <c r="O51" s="75">
        <f>L49+O49</f>
        <v>63</v>
      </c>
      <c r="P51" s="144"/>
      <c r="Q51" s="145"/>
      <c r="R51" s="145"/>
      <c r="S51" s="143" t="e">
        <f>#REF!+#REF!+S22+#REF!+#REF!</f>
        <v>#REF!</v>
      </c>
      <c r="T51" s="132"/>
      <c r="U51" s="132"/>
      <c r="V51" s="95"/>
      <c r="W51" s="135"/>
    </row>
    <row r="52" spans="1:42" ht="21" customHeight="1" x14ac:dyDescent="0.2">
      <c r="B52" s="80" t="s">
        <v>56</v>
      </c>
    </row>
    <row r="53" spans="1:42" x14ac:dyDescent="0.2">
      <c r="B53" s="80" t="s">
        <v>57</v>
      </c>
      <c r="AN53" s="24"/>
      <c r="AO53" s="24"/>
      <c r="AP53" s="24"/>
    </row>
    <row r="54" spans="1:42" x14ac:dyDescent="0.2">
      <c r="AN54" s="24"/>
      <c r="AO54" s="24"/>
      <c r="AP54" s="24"/>
    </row>
  </sheetData>
  <mergeCells count="48">
    <mergeCell ref="D51:H51"/>
    <mergeCell ref="J51:N51"/>
    <mergeCell ref="J11:O11"/>
    <mergeCell ref="S11:S13"/>
    <mergeCell ref="D12:E12"/>
    <mergeCell ref="P11:P13"/>
    <mergeCell ref="Q11:R12"/>
    <mergeCell ref="D50:E50"/>
    <mergeCell ref="G50:H50"/>
    <mergeCell ref="A39:O39"/>
    <mergeCell ref="A9:W9"/>
    <mergeCell ref="T49:T51"/>
    <mergeCell ref="U49:U51"/>
    <mergeCell ref="W49:W51"/>
    <mergeCell ref="V11:V13"/>
    <mergeCell ref="A49:C51"/>
    <mergeCell ref="F49:F50"/>
    <mergeCell ref="A41:O41"/>
    <mergeCell ref="J50:K50"/>
    <mergeCell ref="M50:N50"/>
    <mergeCell ref="I49:I50"/>
    <mergeCell ref="L49:L50"/>
    <mergeCell ref="A46:O46"/>
    <mergeCell ref="O49:O50"/>
    <mergeCell ref="S49:S51"/>
    <mergeCell ref="P50:R51"/>
    <mergeCell ref="W11:W13"/>
    <mergeCell ref="I12:I13"/>
    <mergeCell ref="J12:K12"/>
    <mergeCell ref="O12:O13"/>
    <mergeCell ref="A14:O14"/>
    <mergeCell ref="F12:F13"/>
    <mergeCell ref="G12:H12"/>
    <mergeCell ref="L12:L13"/>
    <mergeCell ref="M12:N12"/>
    <mergeCell ref="A11:A13"/>
    <mergeCell ref="B11:B13"/>
    <mergeCell ref="C11:C13"/>
    <mergeCell ref="D11:I11"/>
    <mergeCell ref="T11:T13"/>
    <mergeCell ref="U11:U13"/>
    <mergeCell ref="A5:W5"/>
    <mergeCell ref="A7:W7"/>
    <mergeCell ref="A1:W1"/>
    <mergeCell ref="A2:W2"/>
    <mergeCell ref="A3:W3"/>
    <mergeCell ref="A4:W4"/>
    <mergeCell ref="A6:W6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265A-3ABA-4AB0-B535-03F96CD67ED2}">
  <sheetPr>
    <pageSetUpPr fitToPage="1"/>
  </sheetPr>
  <dimension ref="A1:AP51"/>
  <sheetViews>
    <sheetView zoomScaleNormal="100" zoomScaleSheetLayoutView="100" workbookViewId="0">
      <selection activeCell="A4" sqref="A4:W4"/>
    </sheetView>
  </sheetViews>
  <sheetFormatPr defaultRowHeight="12.75" x14ac:dyDescent="0.2"/>
  <cols>
    <col min="1" max="1" width="2.85546875" customWidth="1"/>
    <col min="2" max="2" width="24.7109375" customWidth="1"/>
    <col min="3" max="3" width="3.7109375" customWidth="1"/>
    <col min="4" max="15" width="4" customWidth="1"/>
    <col min="16" max="16" width="5.28515625" customWidth="1"/>
    <col min="17" max="19" width="4" customWidth="1"/>
    <col min="20" max="20" width="6.28515625" customWidth="1"/>
    <col min="21" max="23" width="4" customWidth="1"/>
  </cols>
  <sheetData>
    <row r="1" spans="1:23" x14ac:dyDescent="0.2">
      <c r="A1" s="111" t="s">
        <v>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x14ac:dyDescent="0.2">
      <c r="A2" s="111" t="s">
        <v>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x14ac:dyDescent="0.2">
      <c r="A3" s="111" t="s">
        <v>81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ht="12.75" customHeight="1" x14ac:dyDescent="0.2">
      <c r="A4" s="112" t="s">
        <v>82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2.75" customHeight="1" x14ac:dyDescent="0.2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</row>
    <row r="6" spans="1:23" ht="15" customHeight="1" x14ac:dyDescent="0.2">
      <c r="A6" s="113" t="s">
        <v>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3" ht="15" customHeight="1" x14ac:dyDescent="0.2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23" ht="10.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23" ht="15.75" customHeight="1" x14ac:dyDescent="0.2">
      <c r="A9" s="129" t="s">
        <v>73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3" ht="15" customHeight="1" thickBot="1" x14ac:dyDescent="0.25">
      <c r="A10" s="1"/>
      <c r="B10" s="2"/>
      <c r="C10" s="3"/>
      <c r="D10" s="4"/>
      <c r="E10" s="4"/>
      <c r="F10" s="5"/>
      <c r="G10" s="4"/>
      <c r="H10" s="4"/>
      <c r="I10" s="5"/>
      <c r="J10" s="6"/>
      <c r="K10" s="6"/>
      <c r="L10" s="7"/>
      <c r="M10" s="4"/>
      <c r="N10" s="4"/>
      <c r="O10" s="5"/>
      <c r="P10" s="8"/>
      <c r="Q10" s="9"/>
      <c r="R10" s="9"/>
      <c r="S10" s="10"/>
    </row>
    <row r="11" spans="1:23" ht="13.5" thickBot="1" x14ac:dyDescent="0.25">
      <c r="A11" s="120" t="s">
        <v>3</v>
      </c>
      <c r="B11" s="121" t="s">
        <v>4</v>
      </c>
      <c r="C11" s="122" t="s">
        <v>5</v>
      </c>
      <c r="D11" s="123" t="s">
        <v>6</v>
      </c>
      <c r="E11" s="123"/>
      <c r="F11" s="123"/>
      <c r="G11" s="123"/>
      <c r="H11" s="123"/>
      <c r="I11" s="123"/>
      <c r="J11" s="123" t="s">
        <v>7</v>
      </c>
      <c r="K11" s="123"/>
      <c r="L11" s="123"/>
      <c r="M11" s="123"/>
      <c r="N11" s="123"/>
      <c r="O11" s="123"/>
      <c r="P11" s="148" t="s">
        <v>8</v>
      </c>
      <c r="Q11" s="149" t="s">
        <v>9</v>
      </c>
      <c r="R11" s="149"/>
      <c r="S11" s="147" t="s">
        <v>10</v>
      </c>
      <c r="T11" s="124" t="s">
        <v>11</v>
      </c>
      <c r="U11" s="127" t="s">
        <v>12</v>
      </c>
      <c r="V11" s="127" t="s">
        <v>58</v>
      </c>
      <c r="W11" s="114" t="s">
        <v>13</v>
      </c>
    </row>
    <row r="12" spans="1:23" ht="18" customHeight="1" thickBot="1" x14ac:dyDescent="0.25">
      <c r="A12" s="120"/>
      <c r="B12" s="121"/>
      <c r="C12" s="122"/>
      <c r="D12" s="119" t="s">
        <v>14</v>
      </c>
      <c r="E12" s="119"/>
      <c r="F12" s="116" t="s">
        <v>10</v>
      </c>
      <c r="G12" s="119" t="s">
        <v>15</v>
      </c>
      <c r="H12" s="119"/>
      <c r="I12" s="116" t="s">
        <v>10</v>
      </c>
      <c r="J12" s="117" t="s">
        <v>16</v>
      </c>
      <c r="K12" s="117"/>
      <c r="L12" s="116" t="s">
        <v>10</v>
      </c>
      <c r="M12" s="117" t="s">
        <v>17</v>
      </c>
      <c r="N12" s="117"/>
      <c r="O12" s="116" t="s">
        <v>10</v>
      </c>
      <c r="P12" s="148"/>
      <c r="Q12" s="149"/>
      <c r="R12" s="149"/>
      <c r="S12" s="147"/>
      <c r="T12" s="125"/>
      <c r="U12" s="128"/>
      <c r="V12" s="136"/>
      <c r="W12" s="115"/>
    </row>
    <row r="13" spans="1:23" ht="18" customHeight="1" x14ac:dyDescent="0.2">
      <c r="A13" s="120"/>
      <c r="B13" s="121"/>
      <c r="C13" s="122"/>
      <c r="D13" s="11" t="s">
        <v>18</v>
      </c>
      <c r="E13" s="11" t="s">
        <v>19</v>
      </c>
      <c r="F13" s="116"/>
      <c r="G13" s="11" t="s">
        <v>18</v>
      </c>
      <c r="H13" s="11" t="s">
        <v>19</v>
      </c>
      <c r="I13" s="116"/>
      <c r="J13" s="12" t="s">
        <v>18</v>
      </c>
      <c r="K13" s="12" t="s">
        <v>19</v>
      </c>
      <c r="L13" s="116"/>
      <c r="M13" s="12" t="s">
        <v>18</v>
      </c>
      <c r="N13" s="12" t="s">
        <v>19</v>
      </c>
      <c r="O13" s="116"/>
      <c r="P13" s="148"/>
      <c r="Q13" s="13" t="s">
        <v>20</v>
      </c>
      <c r="R13" s="14" t="s">
        <v>21</v>
      </c>
      <c r="S13" s="147"/>
      <c r="T13" s="126"/>
      <c r="U13" s="128"/>
      <c r="V13" s="136"/>
      <c r="W13" s="115"/>
    </row>
    <row r="14" spans="1:23" ht="18" customHeight="1" x14ac:dyDescent="0.2">
      <c r="A14" s="118" t="s">
        <v>22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5">
        <f t="shared" ref="P14:S14" si="0">SUM(P15:P38)</f>
        <v>480</v>
      </c>
      <c r="Q14" s="21">
        <f t="shared" si="0"/>
        <v>175</v>
      </c>
      <c r="R14" s="21">
        <f t="shared" si="0"/>
        <v>305</v>
      </c>
      <c r="S14" s="73">
        <f t="shared" si="0"/>
        <v>106</v>
      </c>
      <c r="T14" s="101">
        <f t="shared" ref="T14:U14" si="1">SUM(T15:T38)</f>
        <v>19.200000000000003</v>
      </c>
      <c r="U14" s="90">
        <f t="shared" si="1"/>
        <v>18.599999999999998</v>
      </c>
      <c r="V14" s="100">
        <f>SUM(V15:V38)</f>
        <v>11</v>
      </c>
      <c r="W14" s="99">
        <f>T14+U14+V14</f>
        <v>48.8</v>
      </c>
    </row>
    <row r="15" spans="1:23" ht="21.95" customHeight="1" x14ac:dyDescent="0.2">
      <c r="A15" s="42">
        <v>1</v>
      </c>
      <c r="B15" s="43" t="s">
        <v>23</v>
      </c>
      <c r="C15" s="17" t="s">
        <v>24</v>
      </c>
      <c r="D15" s="47"/>
      <c r="E15" s="47"/>
      <c r="F15" s="51"/>
      <c r="G15" s="47">
        <v>15</v>
      </c>
      <c r="H15" s="47"/>
      <c r="I15" s="51">
        <v>4</v>
      </c>
      <c r="J15" s="48"/>
      <c r="K15" s="48"/>
      <c r="L15" s="49"/>
      <c r="M15" s="48"/>
      <c r="N15" s="48"/>
      <c r="O15" s="49"/>
      <c r="P15" s="18">
        <f>SUM(D15:E15,G15:H15,J15:K15,M15:N15)</f>
        <v>15</v>
      </c>
      <c r="Q15" s="19">
        <f>D15+G15+J15+M15</f>
        <v>15</v>
      </c>
      <c r="R15" s="17">
        <f>E15+H15+K15+N15</f>
        <v>0</v>
      </c>
      <c r="S15" s="20">
        <f>F15+I15+L15+O15</f>
        <v>4</v>
      </c>
      <c r="T15" s="86">
        <f>P15/25</f>
        <v>0.6</v>
      </c>
      <c r="U15" s="87">
        <v>0.6</v>
      </c>
      <c r="V15" s="88">
        <v>0</v>
      </c>
      <c r="W15" s="89">
        <f>T15+U15+V15</f>
        <v>1.2</v>
      </c>
    </row>
    <row r="16" spans="1:23" ht="21.95" customHeight="1" x14ac:dyDescent="0.2">
      <c r="A16" s="42">
        <v>2</v>
      </c>
      <c r="B16" s="43" t="s">
        <v>25</v>
      </c>
      <c r="C16" s="17" t="s">
        <v>24</v>
      </c>
      <c r="D16" s="47"/>
      <c r="E16" s="47">
        <v>15</v>
      </c>
      <c r="F16" s="51">
        <v>4</v>
      </c>
      <c r="G16" s="47"/>
      <c r="H16" s="47"/>
      <c r="I16" s="51"/>
      <c r="J16" s="48"/>
      <c r="K16" s="48"/>
      <c r="L16" s="49"/>
      <c r="M16" s="48"/>
      <c r="N16" s="48"/>
      <c r="O16" s="49"/>
      <c r="P16" s="18">
        <f t="shared" ref="P16:P38" si="2">SUM(D16:E16,G16:H16,J16:K16,M16:N16)</f>
        <v>15</v>
      </c>
      <c r="Q16" s="19">
        <f t="shared" ref="Q16:S38" si="3">D16+G16+J16+M16</f>
        <v>0</v>
      </c>
      <c r="R16" s="17">
        <f t="shared" si="3"/>
        <v>15</v>
      </c>
      <c r="S16" s="20">
        <f t="shared" si="3"/>
        <v>4</v>
      </c>
      <c r="T16" s="86">
        <f t="shared" ref="T16:T38" si="4">P16/25</f>
        <v>0.6</v>
      </c>
      <c r="U16" s="87">
        <v>0.6</v>
      </c>
      <c r="V16" s="88">
        <v>0</v>
      </c>
      <c r="W16" s="89">
        <f t="shared" ref="W16:W38" si="5">T16+U16+V16</f>
        <v>1.2</v>
      </c>
    </row>
    <row r="17" spans="1:23" ht="21.95" customHeight="1" x14ac:dyDescent="0.2">
      <c r="A17" s="42">
        <v>3</v>
      </c>
      <c r="B17" s="43" t="s">
        <v>26</v>
      </c>
      <c r="C17" s="17" t="s">
        <v>24</v>
      </c>
      <c r="D17" s="52"/>
      <c r="E17" s="47"/>
      <c r="F17" s="51"/>
      <c r="G17" s="47"/>
      <c r="H17" s="47">
        <v>15</v>
      </c>
      <c r="I17" s="51">
        <v>6</v>
      </c>
      <c r="J17" s="48"/>
      <c r="K17" s="48"/>
      <c r="L17" s="49"/>
      <c r="M17" s="48"/>
      <c r="N17" s="48"/>
      <c r="O17" s="49"/>
      <c r="P17" s="18">
        <f t="shared" si="2"/>
        <v>15</v>
      </c>
      <c r="Q17" s="19">
        <f t="shared" si="3"/>
        <v>0</v>
      </c>
      <c r="R17" s="17">
        <f t="shared" si="3"/>
        <v>15</v>
      </c>
      <c r="S17" s="20">
        <f t="shared" si="3"/>
        <v>6</v>
      </c>
      <c r="T17" s="86">
        <f t="shared" si="4"/>
        <v>0.6</v>
      </c>
      <c r="U17" s="87">
        <v>0.6</v>
      </c>
      <c r="V17" s="88">
        <v>0</v>
      </c>
      <c r="W17" s="89">
        <f t="shared" si="5"/>
        <v>1.2</v>
      </c>
    </row>
    <row r="18" spans="1:23" ht="21.95" customHeight="1" x14ac:dyDescent="0.2">
      <c r="A18" s="42">
        <v>4</v>
      </c>
      <c r="B18" s="43" t="s">
        <v>27</v>
      </c>
      <c r="C18" s="17" t="s">
        <v>24</v>
      </c>
      <c r="D18" s="47"/>
      <c r="E18" s="47"/>
      <c r="F18" s="51"/>
      <c r="G18" s="52"/>
      <c r="H18" s="47"/>
      <c r="I18" s="51"/>
      <c r="J18" s="48"/>
      <c r="K18" s="48">
        <v>15</v>
      </c>
      <c r="L18" s="49">
        <v>4</v>
      </c>
      <c r="M18" s="48"/>
      <c r="N18" s="48"/>
      <c r="O18" s="49"/>
      <c r="P18" s="18">
        <f t="shared" si="2"/>
        <v>15</v>
      </c>
      <c r="Q18" s="19">
        <f t="shared" si="3"/>
        <v>0</v>
      </c>
      <c r="R18" s="17">
        <f t="shared" si="3"/>
        <v>15</v>
      </c>
      <c r="S18" s="20">
        <f t="shared" si="3"/>
        <v>4</v>
      </c>
      <c r="T18" s="86">
        <f t="shared" si="4"/>
        <v>0.6</v>
      </c>
      <c r="U18" s="87">
        <v>0.6</v>
      </c>
      <c r="V18" s="88">
        <v>0</v>
      </c>
      <c r="W18" s="89">
        <f t="shared" si="5"/>
        <v>1.2</v>
      </c>
    </row>
    <row r="19" spans="1:23" ht="21.95" customHeight="1" x14ac:dyDescent="0.2">
      <c r="A19" s="42">
        <v>5</v>
      </c>
      <c r="B19" s="43" t="s">
        <v>28</v>
      </c>
      <c r="C19" s="17" t="s">
        <v>29</v>
      </c>
      <c r="D19" s="53"/>
      <c r="E19" s="47"/>
      <c r="F19" s="51"/>
      <c r="G19" s="47"/>
      <c r="H19" s="47"/>
      <c r="I19" s="81"/>
      <c r="J19" s="54"/>
      <c r="K19" s="54"/>
      <c r="L19" s="55"/>
      <c r="M19" s="48">
        <v>8</v>
      </c>
      <c r="N19" s="48">
        <v>8</v>
      </c>
      <c r="O19" s="49">
        <v>4</v>
      </c>
      <c r="P19" s="18">
        <f t="shared" si="2"/>
        <v>16</v>
      </c>
      <c r="Q19" s="19">
        <f t="shared" si="3"/>
        <v>8</v>
      </c>
      <c r="R19" s="17">
        <f t="shared" si="3"/>
        <v>8</v>
      </c>
      <c r="S19" s="20">
        <f t="shared" si="3"/>
        <v>4</v>
      </c>
      <c r="T19" s="86">
        <f t="shared" si="4"/>
        <v>0.64</v>
      </c>
      <c r="U19" s="87">
        <v>0</v>
      </c>
      <c r="V19" s="88">
        <v>2</v>
      </c>
      <c r="W19" s="89">
        <f t="shared" si="5"/>
        <v>2.64</v>
      </c>
    </row>
    <row r="20" spans="1:23" ht="21.95" customHeight="1" x14ac:dyDescent="0.2">
      <c r="A20" s="42">
        <v>6</v>
      </c>
      <c r="B20" s="43" t="s">
        <v>30</v>
      </c>
      <c r="C20" s="17" t="s">
        <v>24</v>
      </c>
      <c r="D20" s="47">
        <v>8</v>
      </c>
      <c r="E20" s="47">
        <v>8</v>
      </c>
      <c r="F20" s="51">
        <v>2</v>
      </c>
      <c r="G20" s="47"/>
      <c r="H20" s="47"/>
      <c r="I20" s="81"/>
      <c r="J20" s="54"/>
      <c r="K20" s="54"/>
      <c r="L20" s="55"/>
      <c r="M20" s="54"/>
      <c r="N20" s="54"/>
      <c r="O20" s="55"/>
      <c r="P20" s="18">
        <f t="shared" si="2"/>
        <v>16</v>
      </c>
      <c r="Q20" s="19">
        <f t="shared" si="3"/>
        <v>8</v>
      </c>
      <c r="R20" s="17">
        <f t="shared" si="3"/>
        <v>8</v>
      </c>
      <c r="S20" s="20">
        <f t="shared" si="3"/>
        <v>2</v>
      </c>
      <c r="T20" s="86">
        <f t="shared" si="4"/>
        <v>0.64</v>
      </c>
      <c r="U20" s="87">
        <v>0.6</v>
      </c>
      <c r="V20" s="88">
        <v>0</v>
      </c>
      <c r="W20" s="89">
        <f t="shared" si="5"/>
        <v>1.24</v>
      </c>
    </row>
    <row r="21" spans="1:23" ht="21.95" customHeight="1" x14ac:dyDescent="0.2">
      <c r="A21" s="42">
        <v>7</v>
      </c>
      <c r="B21" s="43" t="s">
        <v>31</v>
      </c>
      <c r="C21" s="17" t="s">
        <v>29</v>
      </c>
      <c r="D21" s="47"/>
      <c r="E21" s="47">
        <v>15</v>
      </c>
      <c r="F21" s="82">
        <v>4</v>
      </c>
      <c r="G21" s="47"/>
      <c r="H21" s="47"/>
      <c r="I21" s="51"/>
      <c r="J21" s="48"/>
      <c r="K21" s="48"/>
      <c r="L21" s="49"/>
      <c r="M21" s="48"/>
      <c r="N21" s="48"/>
      <c r="O21" s="49"/>
      <c r="P21" s="18">
        <f t="shared" si="2"/>
        <v>15</v>
      </c>
      <c r="Q21" s="19">
        <f t="shared" si="3"/>
        <v>0</v>
      </c>
      <c r="R21" s="17">
        <f t="shared" si="3"/>
        <v>15</v>
      </c>
      <c r="S21" s="20">
        <f t="shared" si="3"/>
        <v>4</v>
      </c>
      <c r="T21" s="86">
        <f t="shared" si="4"/>
        <v>0.6</v>
      </c>
      <c r="U21" s="87">
        <v>0.6</v>
      </c>
      <c r="V21" s="88">
        <v>2</v>
      </c>
      <c r="W21" s="89">
        <f t="shared" si="5"/>
        <v>3.2</v>
      </c>
    </row>
    <row r="22" spans="1:23" ht="21.95" customHeight="1" x14ac:dyDescent="0.2">
      <c r="A22" s="42">
        <v>8</v>
      </c>
      <c r="B22" s="43" t="s">
        <v>32</v>
      </c>
      <c r="C22" s="17" t="s">
        <v>29</v>
      </c>
      <c r="D22" s="52"/>
      <c r="E22" s="47"/>
      <c r="F22" s="51"/>
      <c r="G22" s="47"/>
      <c r="H22" s="47"/>
      <c r="I22" s="51"/>
      <c r="J22" s="48">
        <v>8</v>
      </c>
      <c r="K22" s="48">
        <v>8</v>
      </c>
      <c r="L22" s="49">
        <v>3</v>
      </c>
      <c r="M22" s="48"/>
      <c r="N22" s="48"/>
      <c r="O22" s="49"/>
      <c r="P22" s="18">
        <f t="shared" si="2"/>
        <v>16</v>
      </c>
      <c r="Q22" s="19">
        <f t="shared" si="3"/>
        <v>8</v>
      </c>
      <c r="R22" s="17">
        <f t="shared" si="3"/>
        <v>8</v>
      </c>
      <c r="S22" s="20">
        <f t="shared" si="3"/>
        <v>3</v>
      </c>
      <c r="T22" s="86">
        <f t="shared" si="4"/>
        <v>0.64</v>
      </c>
      <c r="U22" s="87">
        <v>0.6</v>
      </c>
      <c r="V22" s="88">
        <v>1</v>
      </c>
      <c r="W22" s="89">
        <f t="shared" si="5"/>
        <v>2.2400000000000002</v>
      </c>
    </row>
    <row r="23" spans="1:23" ht="21.95" customHeight="1" x14ac:dyDescent="0.2">
      <c r="A23" s="42">
        <v>9</v>
      </c>
      <c r="B23" s="43" t="s">
        <v>33</v>
      </c>
      <c r="C23" s="17" t="s">
        <v>24</v>
      </c>
      <c r="D23" s="47">
        <v>8</v>
      </c>
      <c r="E23" s="47">
        <v>8</v>
      </c>
      <c r="F23" s="51">
        <v>3</v>
      </c>
      <c r="G23" s="47"/>
      <c r="H23" s="47"/>
      <c r="I23" s="51"/>
      <c r="J23" s="48"/>
      <c r="K23" s="48"/>
      <c r="L23" s="49"/>
      <c r="M23" s="48"/>
      <c r="N23" s="48"/>
      <c r="O23" s="49"/>
      <c r="P23" s="18">
        <f t="shared" si="2"/>
        <v>16</v>
      </c>
      <c r="Q23" s="19">
        <f t="shared" si="3"/>
        <v>8</v>
      </c>
      <c r="R23" s="17">
        <f t="shared" si="3"/>
        <v>8</v>
      </c>
      <c r="S23" s="20">
        <f t="shared" si="3"/>
        <v>3</v>
      </c>
      <c r="T23" s="86">
        <f t="shared" si="4"/>
        <v>0.64</v>
      </c>
      <c r="U23" s="87">
        <v>0.6</v>
      </c>
      <c r="V23" s="88">
        <v>0</v>
      </c>
      <c r="W23" s="89">
        <f t="shared" si="5"/>
        <v>1.24</v>
      </c>
    </row>
    <row r="24" spans="1:23" ht="21.95" customHeight="1" x14ac:dyDescent="0.2">
      <c r="A24" s="42">
        <v>10</v>
      </c>
      <c r="B24" s="43" t="s">
        <v>34</v>
      </c>
      <c r="C24" s="17" t="s">
        <v>29</v>
      </c>
      <c r="D24" s="47"/>
      <c r="E24" s="47"/>
      <c r="F24" s="51"/>
      <c r="G24" s="52"/>
      <c r="H24" s="47"/>
      <c r="I24" s="51"/>
      <c r="J24" s="48">
        <v>15</v>
      </c>
      <c r="K24" s="48"/>
      <c r="L24" s="49">
        <v>4</v>
      </c>
      <c r="M24" s="48"/>
      <c r="N24" s="48"/>
      <c r="O24" s="49"/>
      <c r="P24" s="18">
        <f t="shared" si="2"/>
        <v>15</v>
      </c>
      <c r="Q24" s="19">
        <f t="shared" si="3"/>
        <v>15</v>
      </c>
      <c r="R24" s="17">
        <f t="shared" si="3"/>
        <v>0</v>
      </c>
      <c r="S24" s="20">
        <f t="shared" si="3"/>
        <v>4</v>
      </c>
      <c r="T24" s="86">
        <f t="shared" si="4"/>
        <v>0.6</v>
      </c>
      <c r="U24" s="87">
        <v>0.6</v>
      </c>
      <c r="V24" s="88">
        <v>2</v>
      </c>
      <c r="W24" s="89">
        <f t="shared" si="5"/>
        <v>3.2</v>
      </c>
    </row>
    <row r="25" spans="1:23" ht="21.95" customHeight="1" x14ac:dyDescent="0.2">
      <c r="A25" s="42">
        <v>11</v>
      </c>
      <c r="B25" s="43" t="s">
        <v>35</v>
      </c>
      <c r="C25" s="17" t="s">
        <v>24</v>
      </c>
      <c r="D25" s="47"/>
      <c r="E25" s="47"/>
      <c r="F25" s="51"/>
      <c r="G25" s="47"/>
      <c r="H25" s="47">
        <v>8</v>
      </c>
      <c r="I25" s="51">
        <v>3</v>
      </c>
      <c r="J25" s="56"/>
      <c r="K25" s="48"/>
      <c r="L25" s="49"/>
      <c r="M25" s="48"/>
      <c r="N25" s="48"/>
      <c r="O25" s="49"/>
      <c r="P25" s="18">
        <f t="shared" si="2"/>
        <v>8</v>
      </c>
      <c r="Q25" s="19">
        <f t="shared" si="3"/>
        <v>0</v>
      </c>
      <c r="R25" s="17">
        <f t="shared" si="3"/>
        <v>8</v>
      </c>
      <c r="S25" s="20">
        <f t="shared" si="3"/>
        <v>3</v>
      </c>
      <c r="T25" s="86">
        <f t="shared" si="4"/>
        <v>0.32</v>
      </c>
      <c r="U25" s="87">
        <v>0.6</v>
      </c>
      <c r="V25" s="88">
        <v>0</v>
      </c>
      <c r="W25" s="89">
        <f t="shared" si="5"/>
        <v>0.91999999999999993</v>
      </c>
    </row>
    <row r="26" spans="1:23" ht="21.95" customHeight="1" x14ac:dyDescent="0.2">
      <c r="A26" s="42">
        <v>12</v>
      </c>
      <c r="B26" s="43" t="s">
        <v>36</v>
      </c>
      <c r="C26" s="17" t="s">
        <v>24</v>
      </c>
      <c r="D26" s="47"/>
      <c r="E26" s="47"/>
      <c r="F26" s="51"/>
      <c r="G26" s="47"/>
      <c r="H26" s="47"/>
      <c r="I26" s="51"/>
      <c r="J26" s="56">
        <v>8</v>
      </c>
      <c r="K26" s="48">
        <v>8</v>
      </c>
      <c r="L26" s="49">
        <v>2</v>
      </c>
      <c r="M26" s="48"/>
      <c r="N26" s="48"/>
      <c r="O26" s="49"/>
      <c r="P26" s="18">
        <f t="shared" si="2"/>
        <v>16</v>
      </c>
      <c r="Q26" s="19">
        <f t="shared" si="3"/>
        <v>8</v>
      </c>
      <c r="R26" s="17">
        <f t="shared" si="3"/>
        <v>8</v>
      </c>
      <c r="S26" s="20">
        <f t="shared" si="3"/>
        <v>2</v>
      </c>
      <c r="T26" s="86">
        <f t="shared" si="4"/>
        <v>0.64</v>
      </c>
      <c r="U26" s="87">
        <v>0.6</v>
      </c>
      <c r="V26" s="88">
        <v>0</v>
      </c>
      <c r="W26" s="89">
        <f t="shared" si="5"/>
        <v>1.24</v>
      </c>
    </row>
    <row r="27" spans="1:23" ht="21.95" customHeight="1" x14ac:dyDescent="0.2">
      <c r="A27" s="42">
        <v>13</v>
      </c>
      <c r="B27" s="43" t="s">
        <v>37</v>
      </c>
      <c r="C27" s="17" t="s">
        <v>24</v>
      </c>
      <c r="D27" s="47"/>
      <c r="E27" s="47"/>
      <c r="F27" s="51"/>
      <c r="G27" s="47">
        <v>8</v>
      </c>
      <c r="H27" s="47"/>
      <c r="I27" s="51">
        <v>3</v>
      </c>
      <c r="J27" s="48"/>
      <c r="K27" s="48"/>
      <c r="L27" s="49"/>
      <c r="M27" s="48"/>
      <c r="N27" s="48"/>
      <c r="O27" s="49"/>
      <c r="P27" s="18">
        <f t="shared" si="2"/>
        <v>8</v>
      </c>
      <c r="Q27" s="19">
        <f t="shared" si="3"/>
        <v>8</v>
      </c>
      <c r="R27" s="17">
        <f t="shared" si="3"/>
        <v>0</v>
      </c>
      <c r="S27" s="20">
        <f t="shared" si="3"/>
        <v>3</v>
      </c>
      <c r="T27" s="86">
        <f t="shared" si="4"/>
        <v>0.32</v>
      </c>
      <c r="U27" s="87">
        <v>0.6</v>
      </c>
      <c r="V27" s="88">
        <v>0</v>
      </c>
      <c r="W27" s="89">
        <f t="shared" si="5"/>
        <v>0.91999999999999993</v>
      </c>
    </row>
    <row r="28" spans="1:23" ht="21.95" customHeight="1" x14ac:dyDescent="0.2">
      <c r="A28" s="42">
        <v>14</v>
      </c>
      <c r="B28" s="43" t="s">
        <v>38</v>
      </c>
      <c r="C28" s="17" t="s">
        <v>24</v>
      </c>
      <c r="D28" s="47"/>
      <c r="E28" s="47"/>
      <c r="F28" s="51"/>
      <c r="G28" s="47"/>
      <c r="H28" s="47"/>
      <c r="I28" s="51"/>
      <c r="J28" s="48">
        <v>8</v>
      </c>
      <c r="K28" s="48">
        <v>8</v>
      </c>
      <c r="L28" s="49">
        <v>2</v>
      </c>
      <c r="M28" s="48"/>
      <c r="N28" s="48"/>
      <c r="O28" s="49"/>
      <c r="P28" s="18">
        <f t="shared" si="2"/>
        <v>16</v>
      </c>
      <c r="Q28" s="19">
        <f t="shared" si="3"/>
        <v>8</v>
      </c>
      <c r="R28" s="17">
        <f t="shared" si="3"/>
        <v>8</v>
      </c>
      <c r="S28" s="20">
        <f t="shared" si="3"/>
        <v>2</v>
      </c>
      <c r="T28" s="86">
        <f t="shared" si="4"/>
        <v>0.64</v>
      </c>
      <c r="U28" s="87">
        <v>0.6</v>
      </c>
      <c r="V28" s="88">
        <v>0</v>
      </c>
      <c r="W28" s="89">
        <f t="shared" si="5"/>
        <v>1.24</v>
      </c>
    </row>
    <row r="29" spans="1:23" ht="21.95" customHeight="1" x14ac:dyDescent="0.2">
      <c r="A29" s="42">
        <v>15</v>
      </c>
      <c r="B29" s="43" t="s">
        <v>39</v>
      </c>
      <c r="C29" s="17" t="s">
        <v>24</v>
      </c>
      <c r="D29" s="47"/>
      <c r="E29" s="47"/>
      <c r="F29" s="51"/>
      <c r="G29" s="47"/>
      <c r="H29" s="47"/>
      <c r="I29" s="51"/>
      <c r="J29" s="48">
        <v>8</v>
      </c>
      <c r="K29" s="48">
        <v>8</v>
      </c>
      <c r="L29" s="49">
        <v>2</v>
      </c>
      <c r="M29" s="48"/>
      <c r="N29" s="48"/>
      <c r="O29" s="49"/>
      <c r="P29" s="18">
        <f t="shared" si="2"/>
        <v>16</v>
      </c>
      <c r="Q29" s="19">
        <f t="shared" si="3"/>
        <v>8</v>
      </c>
      <c r="R29" s="17">
        <f t="shared" si="3"/>
        <v>8</v>
      </c>
      <c r="S29" s="20">
        <f t="shared" si="3"/>
        <v>2</v>
      </c>
      <c r="T29" s="86">
        <f t="shared" si="4"/>
        <v>0.64</v>
      </c>
      <c r="U29" s="87">
        <v>0.6</v>
      </c>
      <c r="V29" s="88">
        <v>0</v>
      </c>
      <c r="W29" s="89">
        <f t="shared" si="5"/>
        <v>1.24</v>
      </c>
    </row>
    <row r="30" spans="1:23" ht="21.95" customHeight="1" x14ac:dyDescent="0.2">
      <c r="A30" s="42">
        <v>16</v>
      </c>
      <c r="B30" s="43" t="s">
        <v>40</v>
      </c>
      <c r="C30" s="17" t="s">
        <v>24</v>
      </c>
      <c r="D30" s="47">
        <v>8</v>
      </c>
      <c r="E30" s="47">
        <v>8</v>
      </c>
      <c r="F30" s="51">
        <v>4</v>
      </c>
      <c r="G30" s="47"/>
      <c r="H30" s="47"/>
      <c r="I30" s="51"/>
      <c r="J30" s="48"/>
      <c r="K30" s="48"/>
      <c r="L30" s="49"/>
      <c r="M30" s="48"/>
      <c r="N30" s="48"/>
      <c r="O30" s="49"/>
      <c r="P30" s="18">
        <f t="shared" si="2"/>
        <v>16</v>
      </c>
      <c r="Q30" s="19">
        <f t="shared" si="3"/>
        <v>8</v>
      </c>
      <c r="R30" s="17">
        <f t="shared" si="3"/>
        <v>8</v>
      </c>
      <c r="S30" s="20">
        <f t="shared" si="3"/>
        <v>4</v>
      </c>
      <c r="T30" s="86">
        <f t="shared" si="4"/>
        <v>0.64</v>
      </c>
      <c r="U30" s="87">
        <v>0.6</v>
      </c>
      <c r="V30" s="88">
        <v>0</v>
      </c>
      <c r="W30" s="89">
        <f t="shared" si="5"/>
        <v>1.24</v>
      </c>
    </row>
    <row r="31" spans="1:23" ht="21.95" customHeight="1" x14ac:dyDescent="0.2">
      <c r="A31" s="42">
        <v>17</v>
      </c>
      <c r="B31" s="43" t="s">
        <v>41</v>
      </c>
      <c r="C31" s="17" t="s">
        <v>24</v>
      </c>
      <c r="D31" s="47">
        <v>8</v>
      </c>
      <c r="E31" s="47">
        <v>8</v>
      </c>
      <c r="F31" s="51">
        <v>4</v>
      </c>
      <c r="G31" s="47"/>
      <c r="H31" s="47"/>
      <c r="I31" s="51"/>
      <c r="J31" s="48"/>
      <c r="K31" s="48"/>
      <c r="L31" s="49"/>
      <c r="M31" s="48"/>
      <c r="N31" s="48"/>
      <c r="O31" s="49"/>
      <c r="P31" s="18">
        <f t="shared" si="2"/>
        <v>16</v>
      </c>
      <c r="Q31" s="19">
        <f t="shared" si="3"/>
        <v>8</v>
      </c>
      <c r="R31" s="17">
        <f t="shared" si="3"/>
        <v>8</v>
      </c>
      <c r="S31" s="20">
        <f t="shared" si="3"/>
        <v>4</v>
      </c>
      <c r="T31" s="86">
        <f t="shared" si="4"/>
        <v>0.64</v>
      </c>
      <c r="U31" s="87">
        <v>0.6</v>
      </c>
      <c r="V31" s="88">
        <v>0</v>
      </c>
      <c r="W31" s="89">
        <f t="shared" si="5"/>
        <v>1.24</v>
      </c>
    </row>
    <row r="32" spans="1:23" ht="21.95" customHeight="1" x14ac:dyDescent="0.2">
      <c r="A32" s="42">
        <v>18</v>
      </c>
      <c r="B32" s="43" t="s">
        <v>42</v>
      </c>
      <c r="C32" s="17" t="s">
        <v>24</v>
      </c>
      <c r="D32" s="47">
        <v>15</v>
      </c>
      <c r="E32" s="47"/>
      <c r="F32" s="51">
        <v>3</v>
      </c>
      <c r="G32" s="47">
        <v>15</v>
      </c>
      <c r="H32" s="47"/>
      <c r="I32" s="51">
        <v>3</v>
      </c>
      <c r="J32" s="48">
        <v>15</v>
      </c>
      <c r="K32" s="48"/>
      <c r="L32" s="49">
        <v>3</v>
      </c>
      <c r="M32" s="48"/>
      <c r="N32" s="48"/>
      <c r="O32" s="49"/>
      <c r="P32" s="18">
        <f t="shared" si="2"/>
        <v>45</v>
      </c>
      <c r="Q32" s="19">
        <f t="shared" si="3"/>
        <v>45</v>
      </c>
      <c r="R32" s="17">
        <f t="shared" si="3"/>
        <v>0</v>
      </c>
      <c r="S32" s="20">
        <f t="shared" si="3"/>
        <v>9</v>
      </c>
      <c r="T32" s="86">
        <f t="shared" si="4"/>
        <v>1.8</v>
      </c>
      <c r="U32" s="87">
        <v>1.8</v>
      </c>
      <c r="V32" s="88">
        <v>0</v>
      </c>
      <c r="W32" s="89">
        <f t="shared" si="5"/>
        <v>3.6</v>
      </c>
    </row>
    <row r="33" spans="1:23" ht="21.95" customHeight="1" x14ac:dyDescent="0.2">
      <c r="A33" s="42">
        <v>19</v>
      </c>
      <c r="B33" s="43" t="s">
        <v>64</v>
      </c>
      <c r="C33" s="17" t="s">
        <v>24</v>
      </c>
      <c r="D33" s="47"/>
      <c r="E33" s="47"/>
      <c r="F33" s="51"/>
      <c r="G33" s="47"/>
      <c r="H33" s="47"/>
      <c r="I33" s="51"/>
      <c r="J33" s="48">
        <v>10</v>
      </c>
      <c r="K33" s="48"/>
      <c r="L33" s="49">
        <v>1</v>
      </c>
      <c r="M33" s="48"/>
      <c r="N33" s="48"/>
      <c r="O33" s="49"/>
      <c r="P33" s="18">
        <f>SUM(D33:E33,G33:H33,J33:K33,M33:N33)</f>
        <v>10</v>
      </c>
      <c r="Q33" s="19">
        <f t="shared" si="3"/>
        <v>10</v>
      </c>
      <c r="R33" s="17">
        <f t="shared" si="3"/>
        <v>0</v>
      </c>
      <c r="S33" s="20">
        <f t="shared" si="3"/>
        <v>1</v>
      </c>
      <c r="T33" s="86">
        <f>P33/25</f>
        <v>0.4</v>
      </c>
      <c r="U33" s="87">
        <v>1.8</v>
      </c>
      <c r="V33" s="88">
        <v>0</v>
      </c>
      <c r="W33" s="89">
        <f>T33+U33+V33</f>
        <v>2.2000000000000002</v>
      </c>
    </row>
    <row r="34" spans="1:23" ht="21.95" customHeight="1" x14ac:dyDescent="0.2">
      <c r="A34" s="42">
        <v>20</v>
      </c>
      <c r="B34" s="43" t="s">
        <v>65</v>
      </c>
      <c r="C34" s="17" t="s">
        <v>24</v>
      </c>
      <c r="D34" s="47"/>
      <c r="E34" s="47"/>
      <c r="F34" s="51"/>
      <c r="G34" s="47"/>
      <c r="H34" s="47"/>
      <c r="I34" s="51"/>
      <c r="J34" s="48">
        <v>10</v>
      </c>
      <c r="K34" s="48"/>
      <c r="L34" s="49">
        <v>1</v>
      </c>
      <c r="M34" s="48"/>
      <c r="N34" s="48"/>
      <c r="O34" s="49"/>
      <c r="P34" s="18">
        <f>SUM(D34:E34,G34:H34,J34:K34,M34:N34)</f>
        <v>10</v>
      </c>
      <c r="Q34" s="19">
        <f t="shared" si="3"/>
        <v>10</v>
      </c>
      <c r="R34" s="17">
        <f t="shared" si="3"/>
        <v>0</v>
      </c>
      <c r="S34" s="20">
        <f t="shared" si="3"/>
        <v>1</v>
      </c>
      <c r="T34" s="86">
        <f>P34/25</f>
        <v>0.4</v>
      </c>
      <c r="U34" s="87">
        <v>1.8</v>
      </c>
      <c r="V34" s="88">
        <v>0</v>
      </c>
      <c r="W34" s="89">
        <f>T34+U34+V34</f>
        <v>2.2000000000000002</v>
      </c>
    </row>
    <row r="35" spans="1:23" ht="21.95" customHeight="1" x14ac:dyDescent="0.2">
      <c r="A35" s="42">
        <v>21</v>
      </c>
      <c r="B35" s="43" t="s">
        <v>43</v>
      </c>
      <c r="C35" s="17" t="s">
        <v>24</v>
      </c>
      <c r="D35" s="47"/>
      <c r="E35" s="47">
        <v>30</v>
      </c>
      <c r="F35" s="51">
        <v>3</v>
      </c>
      <c r="G35" s="47"/>
      <c r="H35" s="47"/>
      <c r="I35" s="51"/>
      <c r="J35" s="48"/>
      <c r="K35" s="48"/>
      <c r="L35" s="49"/>
      <c r="M35" s="48"/>
      <c r="N35" s="48"/>
      <c r="O35" s="49"/>
      <c r="P35" s="18">
        <f t="shared" si="2"/>
        <v>30</v>
      </c>
      <c r="Q35" s="19">
        <f t="shared" si="3"/>
        <v>0</v>
      </c>
      <c r="R35" s="17">
        <f t="shared" si="3"/>
        <v>30</v>
      </c>
      <c r="S35" s="20">
        <f t="shared" si="3"/>
        <v>3</v>
      </c>
      <c r="T35" s="86">
        <f t="shared" si="4"/>
        <v>1.2</v>
      </c>
      <c r="U35" s="87">
        <v>0.6</v>
      </c>
      <c r="V35" s="88">
        <v>0</v>
      </c>
      <c r="W35" s="89">
        <f t="shared" si="5"/>
        <v>1.7999999999999998</v>
      </c>
    </row>
    <row r="36" spans="1:23" ht="21.95" customHeight="1" x14ac:dyDescent="0.2">
      <c r="A36" s="42">
        <v>22</v>
      </c>
      <c r="B36" s="43" t="s">
        <v>44</v>
      </c>
      <c r="C36" s="17" t="s">
        <v>24</v>
      </c>
      <c r="D36" s="47"/>
      <c r="E36" s="47"/>
      <c r="F36" s="51"/>
      <c r="G36" s="47"/>
      <c r="H36" s="47"/>
      <c r="I36" s="51"/>
      <c r="J36" s="48"/>
      <c r="K36" s="48">
        <v>15</v>
      </c>
      <c r="L36" s="49">
        <v>2</v>
      </c>
      <c r="M36" s="48"/>
      <c r="N36" s="48"/>
      <c r="O36" s="49"/>
      <c r="P36" s="18">
        <f t="shared" si="2"/>
        <v>15</v>
      </c>
      <c r="Q36" s="19">
        <f t="shared" si="3"/>
        <v>0</v>
      </c>
      <c r="R36" s="17">
        <f t="shared" si="3"/>
        <v>15</v>
      </c>
      <c r="S36" s="20">
        <f t="shared" si="3"/>
        <v>2</v>
      </c>
      <c r="T36" s="86">
        <f t="shared" si="4"/>
        <v>0.6</v>
      </c>
      <c r="U36" s="87">
        <v>0.6</v>
      </c>
      <c r="V36" s="88">
        <v>0</v>
      </c>
      <c r="W36" s="89">
        <f t="shared" si="5"/>
        <v>1.2</v>
      </c>
    </row>
    <row r="37" spans="1:23" ht="21.95" customHeight="1" x14ac:dyDescent="0.2">
      <c r="A37" s="42">
        <v>23</v>
      </c>
      <c r="B37" s="43" t="s">
        <v>45</v>
      </c>
      <c r="C37" s="17" t="s">
        <v>24</v>
      </c>
      <c r="D37" s="47"/>
      <c r="E37" s="47">
        <v>30</v>
      </c>
      <c r="F37" s="51">
        <v>3</v>
      </c>
      <c r="G37" s="47"/>
      <c r="H37" s="47">
        <v>30</v>
      </c>
      <c r="I37" s="51">
        <v>4</v>
      </c>
      <c r="J37" s="48"/>
      <c r="K37" s="48">
        <v>30</v>
      </c>
      <c r="L37" s="49">
        <v>4</v>
      </c>
      <c r="M37" s="48"/>
      <c r="N37" s="48">
        <v>30</v>
      </c>
      <c r="O37" s="49">
        <v>4</v>
      </c>
      <c r="P37" s="18">
        <f t="shared" si="2"/>
        <v>120</v>
      </c>
      <c r="Q37" s="19">
        <f t="shared" si="3"/>
        <v>0</v>
      </c>
      <c r="R37" s="17">
        <f t="shared" si="3"/>
        <v>120</v>
      </c>
      <c r="S37" s="20">
        <f t="shared" si="3"/>
        <v>15</v>
      </c>
      <c r="T37" s="86">
        <f t="shared" si="4"/>
        <v>4.8</v>
      </c>
      <c r="U37" s="87">
        <v>2.4</v>
      </c>
      <c r="V37" s="88">
        <v>0</v>
      </c>
      <c r="W37" s="89">
        <f t="shared" si="5"/>
        <v>7.1999999999999993</v>
      </c>
    </row>
    <row r="38" spans="1:23" ht="21.95" customHeight="1" x14ac:dyDescent="0.2">
      <c r="A38" s="42">
        <v>24</v>
      </c>
      <c r="B38" s="43" t="s">
        <v>46</v>
      </c>
      <c r="C38" s="17" t="s">
        <v>29</v>
      </c>
      <c r="D38" s="47"/>
      <c r="E38" s="47"/>
      <c r="F38" s="51"/>
      <c r="G38" s="47"/>
      <c r="H38" s="47"/>
      <c r="I38" s="51"/>
      <c r="J38" s="48"/>
      <c r="K38" s="48"/>
      <c r="L38" s="49"/>
      <c r="M38" s="48"/>
      <c r="N38" s="48"/>
      <c r="O38" s="49">
        <v>17</v>
      </c>
      <c r="P38" s="18">
        <f t="shared" si="2"/>
        <v>0</v>
      </c>
      <c r="Q38" s="19">
        <f t="shared" si="3"/>
        <v>0</v>
      </c>
      <c r="R38" s="17">
        <f t="shared" si="3"/>
        <v>0</v>
      </c>
      <c r="S38" s="20">
        <f t="shared" si="3"/>
        <v>17</v>
      </c>
      <c r="T38" s="86">
        <f t="shared" si="4"/>
        <v>0</v>
      </c>
      <c r="U38" s="87">
        <v>0</v>
      </c>
      <c r="V38" s="88">
        <v>4</v>
      </c>
      <c r="W38" s="89">
        <f t="shared" si="5"/>
        <v>4</v>
      </c>
    </row>
    <row r="39" spans="1:23" ht="21.95" customHeight="1" x14ac:dyDescent="0.2">
      <c r="A39" s="139" t="s">
        <v>47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5">
        <f>SUM(P40:P40)</f>
        <v>4</v>
      </c>
      <c r="Q39" s="15">
        <f>SUM(Q40:Q40)</f>
        <v>0</v>
      </c>
      <c r="R39" s="15">
        <f>SUM(R40:R40)</f>
        <v>4</v>
      </c>
      <c r="S39" s="15">
        <f>SUM(S40:S40)</f>
        <v>0</v>
      </c>
      <c r="T39" s="90">
        <f>T41+T42</f>
        <v>3.6</v>
      </c>
      <c r="U39" s="90">
        <f>U41+U42</f>
        <v>2.4</v>
      </c>
      <c r="V39" s="90">
        <f>SUM(V41:V42)</f>
        <v>0</v>
      </c>
      <c r="W39" s="91">
        <f>T39+U39+V39</f>
        <v>6</v>
      </c>
    </row>
    <row r="40" spans="1:23" ht="21.95" customHeight="1" x14ac:dyDescent="0.2">
      <c r="A40" s="42">
        <v>1</v>
      </c>
      <c r="B40" s="43" t="s">
        <v>48</v>
      </c>
      <c r="C40" s="17" t="s">
        <v>24</v>
      </c>
      <c r="D40" s="47"/>
      <c r="E40" s="47">
        <v>4</v>
      </c>
      <c r="F40" s="51"/>
      <c r="G40" s="47"/>
      <c r="H40" s="47"/>
      <c r="I40" s="51"/>
      <c r="J40" s="48"/>
      <c r="K40" s="48"/>
      <c r="L40" s="49"/>
      <c r="M40" s="48"/>
      <c r="N40" s="48"/>
      <c r="O40" s="49"/>
      <c r="P40" s="18">
        <f>SUM(D40:E40,G40:H40,J40:K40,M40:N40)</f>
        <v>4</v>
      </c>
      <c r="Q40" s="19">
        <f>D40+G40+J40+M40</f>
        <v>0</v>
      </c>
      <c r="R40" s="17">
        <f>E40+H40+K40+N40</f>
        <v>4</v>
      </c>
      <c r="S40" s="20">
        <f>F40+I40+L40+O40</f>
        <v>0</v>
      </c>
      <c r="T40" s="86">
        <f>P40/25</f>
        <v>0.16</v>
      </c>
      <c r="U40" s="87">
        <v>0.6</v>
      </c>
      <c r="V40" s="88">
        <v>0</v>
      </c>
      <c r="W40" s="89">
        <f>T40+U40+V40</f>
        <v>0.76</v>
      </c>
    </row>
    <row r="41" spans="1:23" ht="21.95" customHeight="1" x14ac:dyDescent="0.2">
      <c r="A41" s="176" t="s">
        <v>59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8"/>
      <c r="P41" s="15">
        <f>Q41+R41</f>
        <v>75</v>
      </c>
      <c r="Q41" s="36">
        <f t="shared" ref="Q41:S41" si="6">SUM(Q42:Q45)</f>
        <v>0</v>
      </c>
      <c r="R41" s="36">
        <f t="shared" si="6"/>
        <v>75</v>
      </c>
      <c r="S41" s="74">
        <f t="shared" si="6"/>
        <v>14</v>
      </c>
      <c r="T41" s="98">
        <f t="shared" ref="T41:V41" si="7">SUM(T42:T45)</f>
        <v>3</v>
      </c>
      <c r="U41" s="98">
        <f t="shared" si="7"/>
        <v>1.7999999999999998</v>
      </c>
      <c r="V41" s="100">
        <f t="shared" si="7"/>
        <v>0</v>
      </c>
      <c r="W41" s="99">
        <f>T41+U41</f>
        <v>4.8</v>
      </c>
    </row>
    <row r="42" spans="1:23" ht="21.95" customHeight="1" x14ac:dyDescent="0.2">
      <c r="A42" s="44">
        <v>1</v>
      </c>
      <c r="B42" s="43" t="s">
        <v>60</v>
      </c>
      <c r="C42" s="17" t="s">
        <v>24</v>
      </c>
      <c r="D42" s="47"/>
      <c r="E42" s="47"/>
      <c r="F42" s="51"/>
      <c r="G42" s="47"/>
      <c r="H42" s="47">
        <v>15</v>
      </c>
      <c r="I42" s="49">
        <v>6</v>
      </c>
      <c r="J42" s="48"/>
      <c r="K42" s="48"/>
      <c r="L42" s="51"/>
      <c r="M42" s="48"/>
      <c r="N42" s="48"/>
      <c r="O42" s="49"/>
      <c r="P42" s="76">
        <f>SUM(D42:E42,G42:H42,J42:K42,M42:N42)</f>
        <v>15</v>
      </c>
      <c r="Q42" s="17">
        <f>D42+G42+J42+M42</f>
        <v>0</v>
      </c>
      <c r="R42" s="17">
        <f>E42+H42+K42+N42</f>
        <v>15</v>
      </c>
      <c r="S42" s="20">
        <f>F42+I42+L42+O42</f>
        <v>6</v>
      </c>
      <c r="T42" s="86">
        <f>P42/25</f>
        <v>0.6</v>
      </c>
      <c r="U42" s="87">
        <v>0.6</v>
      </c>
      <c r="V42" s="88">
        <v>0</v>
      </c>
      <c r="W42" s="89">
        <f>U42+T42</f>
        <v>1.2</v>
      </c>
    </row>
    <row r="43" spans="1:23" ht="21.95" customHeight="1" x14ac:dyDescent="0.2">
      <c r="A43" s="44">
        <v>2</v>
      </c>
      <c r="B43" s="43" t="s">
        <v>61</v>
      </c>
      <c r="C43" s="17" t="s">
        <v>24</v>
      </c>
      <c r="D43" s="47"/>
      <c r="E43" s="47"/>
      <c r="F43" s="51"/>
      <c r="G43" s="47"/>
      <c r="H43" s="47"/>
      <c r="I43" s="49"/>
      <c r="J43" s="48"/>
      <c r="K43" s="48">
        <v>15</v>
      </c>
      <c r="L43" s="51">
        <v>2</v>
      </c>
      <c r="M43" s="48"/>
      <c r="N43" s="48"/>
      <c r="O43" s="49"/>
      <c r="P43" s="76">
        <f>SUM(D43:E43,G43:H43,J43:K43,M43:N43)</f>
        <v>15</v>
      </c>
      <c r="Q43" s="17">
        <f t="shared" ref="Q43:S45" si="8">D43+G43+J43+M43</f>
        <v>0</v>
      </c>
      <c r="R43" s="17">
        <f t="shared" si="8"/>
        <v>15</v>
      </c>
      <c r="S43" s="20">
        <f t="shared" si="8"/>
        <v>2</v>
      </c>
      <c r="T43" s="86">
        <f>P43/25</f>
        <v>0.6</v>
      </c>
      <c r="U43" s="87">
        <v>0.6</v>
      </c>
      <c r="V43" s="88">
        <v>0</v>
      </c>
      <c r="W43" s="89">
        <f>U43+T43</f>
        <v>1.2</v>
      </c>
    </row>
    <row r="44" spans="1:23" ht="21.95" customHeight="1" x14ac:dyDescent="0.2">
      <c r="A44" s="44">
        <v>3</v>
      </c>
      <c r="B44" s="43" t="s">
        <v>62</v>
      </c>
      <c r="C44" s="17" t="s">
        <v>24</v>
      </c>
      <c r="D44" s="47"/>
      <c r="E44" s="47"/>
      <c r="F44" s="51"/>
      <c r="G44" s="47"/>
      <c r="H44" s="47"/>
      <c r="I44" s="49"/>
      <c r="J44" s="48"/>
      <c r="K44" s="48"/>
      <c r="L44" s="51"/>
      <c r="M44" s="56"/>
      <c r="N44" s="48">
        <v>15</v>
      </c>
      <c r="O44" s="49">
        <v>3</v>
      </c>
      <c r="P44" s="76">
        <f>SUM(D44:E44,G44:H44,J44:K44,M44:N44)</f>
        <v>15</v>
      </c>
      <c r="Q44" s="17">
        <f t="shared" si="8"/>
        <v>0</v>
      </c>
      <c r="R44" s="17">
        <f t="shared" si="8"/>
        <v>15</v>
      </c>
      <c r="S44" s="20">
        <f t="shared" si="8"/>
        <v>3</v>
      </c>
      <c r="T44" s="86">
        <f>P44/25</f>
        <v>0.6</v>
      </c>
      <c r="U44" s="87">
        <v>0.6</v>
      </c>
      <c r="V44" s="88">
        <v>0</v>
      </c>
      <c r="W44" s="89">
        <f>U44+T44</f>
        <v>1.2</v>
      </c>
    </row>
    <row r="45" spans="1:23" ht="21.95" customHeight="1" x14ac:dyDescent="0.2">
      <c r="A45" s="44">
        <v>4</v>
      </c>
      <c r="B45" s="43" t="s">
        <v>54</v>
      </c>
      <c r="C45" s="79" t="s">
        <v>24</v>
      </c>
      <c r="D45" s="47"/>
      <c r="E45" s="47"/>
      <c r="F45" s="49"/>
      <c r="G45" s="47"/>
      <c r="H45" s="47"/>
      <c r="I45" s="49"/>
      <c r="J45" s="48"/>
      <c r="K45" s="48"/>
      <c r="L45" s="49"/>
      <c r="M45" s="56"/>
      <c r="N45" s="48">
        <v>30</v>
      </c>
      <c r="O45" s="49">
        <v>3</v>
      </c>
      <c r="P45" s="76">
        <f>SUM(D45:E45,G45:H45,J45:K45,M45:N45)</f>
        <v>30</v>
      </c>
      <c r="Q45" s="17">
        <f t="shared" si="8"/>
        <v>0</v>
      </c>
      <c r="R45" s="17">
        <f t="shared" si="8"/>
        <v>30</v>
      </c>
      <c r="S45" s="20">
        <f t="shared" si="8"/>
        <v>3</v>
      </c>
      <c r="T45" s="86">
        <f>P45/25</f>
        <v>1.2</v>
      </c>
      <c r="U45" s="87">
        <v>0</v>
      </c>
      <c r="V45" s="88">
        <v>0</v>
      </c>
      <c r="W45" s="89">
        <f>U45+T45</f>
        <v>1.2</v>
      </c>
    </row>
    <row r="46" spans="1:23" ht="21.95" customHeight="1" thickBot="1" x14ac:dyDescent="0.25">
      <c r="A46" s="137" t="s">
        <v>55</v>
      </c>
      <c r="B46" s="137"/>
      <c r="C46" s="137"/>
      <c r="D46" s="40">
        <f>SUM(D44:D45,D41:D42,D14:D38,D40:D40)</f>
        <v>47</v>
      </c>
      <c r="E46" s="40">
        <f>SUM(E44:E45,E41:E42,E14:E38,E40:E40)</f>
        <v>126</v>
      </c>
      <c r="F46" s="179">
        <f>SUM(F41:F45,F14:F37:F40:F40)</f>
        <v>30</v>
      </c>
      <c r="G46" s="40">
        <f>SUM(G44:G45,G41:G42,G14:G38,G40:G40)</f>
        <v>38</v>
      </c>
      <c r="H46" s="40">
        <f>SUM(H44:H45,H41:H42,H14:H38,H40:H40)</f>
        <v>68</v>
      </c>
      <c r="I46" s="179">
        <f>SUM(I41:I45,I14:I37:I40:I40)</f>
        <v>29</v>
      </c>
      <c r="J46" s="39">
        <f>SUM(J44:J45,J41:J42,J14:J37)</f>
        <v>82</v>
      </c>
      <c r="K46" s="39">
        <f>SUM(K42:K45,K15:K38)</f>
        <v>107</v>
      </c>
      <c r="L46" s="179">
        <f>SUM(L41:L45,L14:L37:L40:L40)</f>
        <v>30</v>
      </c>
      <c r="M46" s="39">
        <f>SUM(M42:M45,M15:M38)</f>
        <v>8</v>
      </c>
      <c r="N46" s="39">
        <f>SUM(N42:N45,N15:N38)</f>
        <v>83</v>
      </c>
      <c r="O46" s="181">
        <f>SUM(O41:O45,O14:O37:O40:O40)</f>
        <v>31</v>
      </c>
      <c r="P46" s="22">
        <f>P14+P41+P39</f>
        <v>559</v>
      </c>
      <c r="Q46" s="72">
        <f>Q14+Q41+Q39</f>
        <v>175</v>
      </c>
      <c r="R46" s="72">
        <f>R14+R41+R39</f>
        <v>384</v>
      </c>
      <c r="S46" s="167">
        <f>S14+S41+S39</f>
        <v>120</v>
      </c>
      <c r="T46" s="170">
        <f>T41+T14</f>
        <v>22.200000000000003</v>
      </c>
      <c r="U46" s="130">
        <f>U41+U14</f>
        <v>20.399999999999999</v>
      </c>
      <c r="V46" s="175">
        <f>V14+V41</f>
        <v>11</v>
      </c>
      <c r="W46" s="151">
        <f>T46+U46+V46</f>
        <v>53.6</v>
      </c>
    </row>
    <row r="47" spans="1:23" ht="21.95" customHeight="1" thickBot="1" x14ac:dyDescent="0.25">
      <c r="A47" s="137"/>
      <c r="B47" s="137"/>
      <c r="C47" s="137"/>
      <c r="D47" s="154">
        <f>D46+E46</f>
        <v>173</v>
      </c>
      <c r="E47" s="155"/>
      <c r="F47" s="180"/>
      <c r="G47" s="154">
        <f>G46+H46</f>
        <v>106</v>
      </c>
      <c r="H47" s="155"/>
      <c r="I47" s="180"/>
      <c r="J47" s="156">
        <f>J46+K46</f>
        <v>189</v>
      </c>
      <c r="K47" s="157"/>
      <c r="L47" s="180"/>
      <c r="M47" s="156">
        <f>M46+N46</f>
        <v>91</v>
      </c>
      <c r="N47" s="157"/>
      <c r="O47" s="182"/>
      <c r="P47" s="158">
        <f>D48+J48</f>
        <v>559</v>
      </c>
      <c r="Q47" s="159"/>
      <c r="R47" s="160"/>
      <c r="S47" s="168"/>
      <c r="T47" s="171"/>
      <c r="U47" s="173"/>
      <c r="V47" s="173"/>
      <c r="W47" s="152"/>
    </row>
    <row r="48" spans="1:23" ht="21.95" customHeight="1" thickBot="1" x14ac:dyDescent="0.25">
      <c r="A48" s="137"/>
      <c r="B48" s="137"/>
      <c r="C48" s="137"/>
      <c r="D48" s="164">
        <f>D47+G47</f>
        <v>279</v>
      </c>
      <c r="E48" s="165"/>
      <c r="F48" s="165"/>
      <c r="G48" s="165"/>
      <c r="H48" s="166"/>
      <c r="I48" s="50">
        <f>F46+I46</f>
        <v>59</v>
      </c>
      <c r="J48" s="164">
        <f>J47+M47</f>
        <v>280</v>
      </c>
      <c r="K48" s="165"/>
      <c r="L48" s="165"/>
      <c r="M48" s="165"/>
      <c r="N48" s="166"/>
      <c r="O48" s="75">
        <f>L46+O46</f>
        <v>61</v>
      </c>
      <c r="P48" s="161"/>
      <c r="Q48" s="162"/>
      <c r="R48" s="163"/>
      <c r="S48" s="169"/>
      <c r="T48" s="172"/>
      <c r="U48" s="174"/>
      <c r="V48" s="174"/>
      <c r="W48" s="153"/>
    </row>
    <row r="49" spans="2:42" ht="21.95" customHeight="1" x14ac:dyDescent="0.2">
      <c r="B49" s="80" t="s">
        <v>56</v>
      </c>
    </row>
    <row r="50" spans="2:42" x14ac:dyDescent="0.2">
      <c r="B50" s="80" t="s">
        <v>63</v>
      </c>
      <c r="AN50" s="24"/>
      <c r="AO50" s="24"/>
      <c r="AP50" s="24"/>
    </row>
    <row r="51" spans="2:42" x14ac:dyDescent="0.2">
      <c r="AN51" s="24"/>
      <c r="AO51" s="24"/>
      <c r="AP51" s="24"/>
    </row>
  </sheetData>
  <mergeCells count="48">
    <mergeCell ref="A6:W6"/>
    <mergeCell ref="A7:W7"/>
    <mergeCell ref="A9:W9"/>
    <mergeCell ref="A1:W1"/>
    <mergeCell ref="A2:W2"/>
    <mergeCell ref="A3:W3"/>
    <mergeCell ref="A4:W4"/>
    <mergeCell ref="A5:W5"/>
    <mergeCell ref="W11:W13"/>
    <mergeCell ref="D12:E12"/>
    <mergeCell ref="F12:F13"/>
    <mergeCell ref="G12:H12"/>
    <mergeCell ref="I12:I13"/>
    <mergeCell ref="J12:K12"/>
    <mergeCell ref="L12:L13"/>
    <mergeCell ref="M12:N12"/>
    <mergeCell ref="P11:P13"/>
    <mergeCell ref="Q11:R12"/>
    <mergeCell ref="S11:S13"/>
    <mergeCell ref="T11:T13"/>
    <mergeCell ref="U11:U13"/>
    <mergeCell ref="V11:V13"/>
    <mergeCell ref="D11:I11"/>
    <mergeCell ref="J11:O11"/>
    <mergeCell ref="O12:O13"/>
    <mergeCell ref="A14:O14"/>
    <mergeCell ref="A39:O39"/>
    <mergeCell ref="A41:O41"/>
    <mergeCell ref="A46:C48"/>
    <mergeCell ref="F46:F47"/>
    <mergeCell ref="I46:I47"/>
    <mergeCell ref="L46:L47"/>
    <mergeCell ref="O46:O47"/>
    <mergeCell ref="D48:H48"/>
    <mergeCell ref="A11:A13"/>
    <mergeCell ref="B11:B13"/>
    <mergeCell ref="C11:C13"/>
    <mergeCell ref="W46:W48"/>
    <mergeCell ref="D47:E47"/>
    <mergeCell ref="G47:H47"/>
    <mergeCell ref="J47:K47"/>
    <mergeCell ref="M47:N47"/>
    <mergeCell ref="P47:R48"/>
    <mergeCell ref="J48:N48"/>
    <mergeCell ref="S46:S48"/>
    <mergeCell ref="T46:T48"/>
    <mergeCell ref="U46:U48"/>
    <mergeCell ref="V46:V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E3C8-A642-45BF-870D-34DED4236A52}">
  <sheetPr>
    <pageSetUpPr fitToPage="1"/>
  </sheetPr>
  <dimension ref="A1:W52"/>
  <sheetViews>
    <sheetView zoomScaleNormal="100" zoomScaleSheetLayoutView="100" workbookViewId="0">
      <selection activeCell="A4" sqref="A4:W4"/>
    </sheetView>
  </sheetViews>
  <sheetFormatPr defaultRowHeight="12.75" x14ac:dyDescent="0.2"/>
  <cols>
    <col min="1" max="1" width="2.85546875" customWidth="1"/>
    <col min="2" max="2" width="24.7109375" customWidth="1"/>
    <col min="3" max="3" width="3.7109375" customWidth="1"/>
    <col min="4" max="15" width="4" customWidth="1"/>
    <col min="16" max="16" width="5.28515625" customWidth="1"/>
    <col min="17" max="19" width="4" customWidth="1"/>
    <col min="20" max="20" width="6.7109375" style="102" customWidth="1"/>
    <col min="21" max="23" width="4" style="102" customWidth="1"/>
  </cols>
  <sheetData>
    <row r="1" spans="1:23" x14ac:dyDescent="0.2">
      <c r="A1" s="111" t="s">
        <v>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x14ac:dyDescent="0.2">
      <c r="A2" s="111" t="s">
        <v>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x14ac:dyDescent="0.2">
      <c r="A3" s="111" t="s">
        <v>81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ht="12.75" customHeight="1" x14ac:dyDescent="0.2">
      <c r="A4" s="112" t="s">
        <v>82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2.75" customHeight="1" x14ac:dyDescent="0.2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</row>
    <row r="6" spans="1:23" ht="15" customHeight="1" x14ac:dyDescent="0.2">
      <c r="A6" s="113" t="s">
        <v>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3" ht="15" customHeight="1" x14ac:dyDescent="0.2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23" ht="9.7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23" ht="13.5" customHeight="1" x14ac:dyDescent="0.2">
      <c r="A9" s="129" t="s">
        <v>74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3" ht="15" customHeight="1" x14ac:dyDescent="0.2">
      <c r="A10" s="1"/>
      <c r="B10" s="2"/>
      <c r="C10" s="3"/>
      <c r="D10" s="4"/>
      <c r="E10" s="4"/>
      <c r="F10" s="5"/>
      <c r="G10" s="4"/>
      <c r="H10" s="4"/>
      <c r="I10" s="5"/>
      <c r="J10" s="6"/>
      <c r="K10" s="6"/>
      <c r="L10" s="7"/>
      <c r="M10" s="4"/>
      <c r="N10" s="4"/>
      <c r="O10" s="5"/>
      <c r="P10" s="8"/>
      <c r="Q10" s="9"/>
      <c r="R10" s="9"/>
      <c r="S10" s="10"/>
    </row>
    <row r="11" spans="1:23" x14ac:dyDescent="0.2">
      <c r="A11" s="200" t="s">
        <v>3</v>
      </c>
      <c r="B11" s="200" t="s">
        <v>4</v>
      </c>
      <c r="C11" s="201" t="s">
        <v>5</v>
      </c>
      <c r="D11" s="208" t="s">
        <v>6</v>
      </c>
      <c r="E11" s="208"/>
      <c r="F11" s="208"/>
      <c r="G11" s="208"/>
      <c r="H11" s="208"/>
      <c r="I11" s="208"/>
      <c r="J11" s="208" t="s">
        <v>7</v>
      </c>
      <c r="K11" s="208"/>
      <c r="L11" s="208"/>
      <c r="M11" s="208"/>
      <c r="N11" s="208"/>
      <c r="O11" s="208"/>
      <c r="P11" s="205" t="s">
        <v>8</v>
      </c>
      <c r="Q11" s="206" t="s">
        <v>9</v>
      </c>
      <c r="R11" s="206"/>
      <c r="S11" s="194" t="s">
        <v>10</v>
      </c>
      <c r="T11" s="202" t="s">
        <v>11</v>
      </c>
      <c r="U11" s="202" t="s">
        <v>12</v>
      </c>
      <c r="V11" s="202" t="s">
        <v>58</v>
      </c>
      <c r="W11" s="202" t="s">
        <v>13</v>
      </c>
    </row>
    <row r="12" spans="1:23" ht="18" customHeight="1" x14ac:dyDescent="0.2">
      <c r="A12" s="200"/>
      <c r="B12" s="200"/>
      <c r="C12" s="201"/>
      <c r="D12" s="203" t="s">
        <v>14</v>
      </c>
      <c r="E12" s="203"/>
      <c r="F12" s="194" t="s">
        <v>10</v>
      </c>
      <c r="G12" s="203" t="s">
        <v>15</v>
      </c>
      <c r="H12" s="203"/>
      <c r="I12" s="194" t="s">
        <v>10</v>
      </c>
      <c r="J12" s="204" t="s">
        <v>16</v>
      </c>
      <c r="K12" s="204"/>
      <c r="L12" s="194" t="s">
        <v>10</v>
      </c>
      <c r="M12" s="204" t="s">
        <v>17</v>
      </c>
      <c r="N12" s="204"/>
      <c r="O12" s="194" t="s">
        <v>10</v>
      </c>
      <c r="P12" s="205"/>
      <c r="Q12" s="206"/>
      <c r="R12" s="206"/>
      <c r="S12" s="194"/>
      <c r="T12" s="202"/>
      <c r="U12" s="202"/>
      <c r="V12" s="207"/>
      <c r="W12" s="202"/>
    </row>
    <row r="13" spans="1:23" ht="18" customHeight="1" x14ac:dyDescent="0.2">
      <c r="A13" s="200"/>
      <c r="B13" s="200"/>
      <c r="C13" s="201"/>
      <c r="D13" s="37" t="s">
        <v>18</v>
      </c>
      <c r="E13" s="37" t="s">
        <v>19</v>
      </c>
      <c r="F13" s="194"/>
      <c r="G13" s="37" t="s">
        <v>18</v>
      </c>
      <c r="H13" s="37" t="s">
        <v>19</v>
      </c>
      <c r="I13" s="194"/>
      <c r="J13" s="38" t="s">
        <v>18</v>
      </c>
      <c r="K13" s="38" t="s">
        <v>19</v>
      </c>
      <c r="L13" s="194"/>
      <c r="M13" s="38" t="s">
        <v>18</v>
      </c>
      <c r="N13" s="38" t="s">
        <v>19</v>
      </c>
      <c r="O13" s="194"/>
      <c r="P13" s="205"/>
      <c r="Q13" s="25" t="s">
        <v>20</v>
      </c>
      <c r="R13" s="25" t="s">
        <v>21</v>
      </c>
      <c r="S13" s="194"/>
      <c r="T13" s="202"/>
      <c r="U13" s="202"/>
      <c r="V13" s="207"/>
      <c r="W13" s="202"/>
    </row>
    <row r="14" spans="1:23" ht="18" customHeight="1" x14ac:dyDescent="0.2">
      <c r="A14" s="195" t="s">
        <v>22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35">
        <f t="shared" ref="P14:S14" si="0">SUM(P15:P38)</f>
        <v>485</v>
      </c>
      <c r="Q14" s="26">
        <f t="shared" si="0"/>
        <v>175</v>
      </c>
      <c r="R14" s="26">
        <f t="shared" si="0"/>
        <v>310</v>
      </c>
      <c r="S14" s="27">
        <f t="shared" si="0"/>
        <v>106</v>
      </c>
      <c r="T14" s="90">
        <f t="shared" ref="T14:U14" si="1">SUM(T15:T38)</f>
        <v>19.400000000000002</v>
      </c>
      <c r="U14" s="90">
        <f t="shared" si="1"/>
        <v>18.599999999999998</v>
      </c>
      <c r="V14" s="90">
        <f>SUM(V15:V38)</f>
        <v>11</v>
      </c>
      <c r="W14" s="91">
        <f>T14+U14+V14</f>
        <v>49</v>
      </c>
    </row>
    <row r="15" spans="1:23" ht="21.95" customHeight="1" x14ac:dyDescent="0.2">
      <c r="A15" s="57">
        <v>1</v>
      </c>
      <c r="B15" s="58" t="s">
        <v>23</v>
      </c>
      <c r="C15" s="28" t="s">
        <v>24</v>
      </c>
      <c r="D15" s="59"/>
      <c r="E15" s="59"/>
      <c r="F15" s="60"/>
      <c r="G15" s="59">
        <v>15</v>
      </c>
      <c r="H15" s="59"/>
      <c r="I15" s="60">
        <v>4</v>
      </c>
      <c r="J15" s="61"/>
      <c r="K15" s="61"/>
      <c r="L15" s="69"/>
      <c r="M15" s="61"/>
      <c r="N15" s="61"/>
      <c r="O15" s="69"/>
      <c r="P15" s="34">
        <f>SUM(D15:E15,G15:H15,J15:K15,M15:N15)</f>
        <v>15</v>
      </c>
      <c r="Q15" s="28">
        <f>D15+G15+J15+M15</f>
        <v>15</v>
      </c>
      <c r="R15" s="28">
        <f>E15+H15+K15+N15</f>
        <v>0</v>
      </c>
      <c r="S15" s="29">
        <f>F15+I15+L15+O15</f>
        <v>4</v>
      </c>
      <c r="T15" s="87">
        <f>P15/25</f>
        <v>0.6</v>
      </c>
      <c r="U15" s="87">
        <v>0.6</v>
      </c>
      <c r="V15" s="87">
        <v>0</v>
      </c>
      <c r="W15" s="92">
        <f>T15+U15+V15</f>
        <v>1.2</v>
      </c>
    </row>
    <row r="16" spans="1:23" ht="21.95" customHeight="1" x14ac:dyDescent="0.2">
      <c r="A16" s="57">
        <v>2</v>
      </c>
      <c r="B16" s="58" t="s">
        <v>25</v>
      </c>
      <c r="C16" s="28" t="s">
        <v>24</v>
      </c>
      <c r="D16" s="59"/>
      <c r="E16" s="59">
        <v>15</v>
      </c>
      <c r="F16" s="60">
        <v>4</v>
      </c>
      <c r="G16" s="59"/>
      <c r="H16" s="59"/>
      <c r="I16" s="60"/>
      <c r="J16" s="61"/>
      <c r="K16" s="61"/>
      <c r="L16" s="69"/>
      <c r="M16" s="61"/>
      <c r="N16" s="61"/>
      <c r="O16" s="69"/>
      <c r="P16" s="34">
        <f t="shared" ref="P16:P38" si="2">SUM(D16:E16,G16:H16,J16:K16,M16:N16)</f>
        <v>15</v>
      </c>
      <c r="Q16" s="28">
        <f t="shared" ref="Q16:S38" si="3">D16+G16+J16+M16</f>
        <v>0</v>
      </c>
      <c r="R16" s="28">
        <f t="shared" si="3"/>
        <v>15</v>
      </c>
      <c r="S16" s="29">
        <f t="shared" si="3"/>
        <v>4</v>
      </c>
      <c r="T16" s="87">
        <f t="shared" ref="T16:T38" si="4">P16/25</f>
        <v>0.6</v>
      </c>
      <c r="U16" s="87">
        <v>0.6</v>
      </c>
      <c r="V16" s="87">
        <v>0</v>
      </c>
      <c r="W16" s="92">
        <f t="shared" ref="W16:W38" si="5">T16+U16+V16</f>
        <v>1.2</v>
      </c>
    </row>
    <row r="17" spans="1:23" ht="21.95" customHeight="1" x14ac:dyDescent="0.2">
      <c r="A17" s="57">
        <v>3</v>
      </c>
      <c r="B17" s="58" t="s">
        <v>26</v>
      </c>
      <c r="C17" s="28" t="s">
        <v>24</v>
      </c>
      <c r="D17" s="62"/>
      <c r="E17" s="59"/>
      <c r="F17" s="60"/>
      <c r="G17" s="59"/>
      <c r="H17" s="59">
        <v>20</v>
      </c>
      <c r="I17" s="60">
        <v>6</v>
      </c>
      <c r="J17" s="61"/>
      <c r="K17" s="61"/>
      <c r="L17" s="69"/>
      <c r="M17" s="61"/>
      <c r="N17" s="61"/>
      <c r="O17" s="69"/>
      <c r="P17" s="34">
        <f t="shared" si="2"/>
        <v>20</v>
      </c>
      <c r="Q17" s="28">
        <f t="shared" si="3"/>
        <v>0</v>
      </c>
      <c r="R17" s="28">
        <f t="shared" si="3"/>
        <v>20</v>
      </c>
      <c r="S17" s="29">
        <f t="shared" si="3"/>
        <v>6</v>
      </c>
      <c r="T17" s="87">
        <f t="shared" si="4"/>
        <v>0.8</v>
      </c>
      <c r="U17" s="87">
        <v>0.6</v>
      </c>
      <c r="V17" s="87">
        <v>0</v>
      </c>
      <c r="W17" s="92">
        <f t="shared" si="5"/>
        <v>1.4</v>
      </c>
    </row>
    <row r="18" spans="1:23" ht="21.95" customHeight="1" x14ac:dyDescent="0.2">
      <c r="A18" s="57">
        <v>4</v>
      </c>
      <c r="B18" s="58" t="s">
        <v>27</v>
      </c>
      <c r="C18" s="28" t="s">
        <v>24</v>
      </c>
      <c r="D18" s="59"/>
      <c r="E18" s="59"/>
      <c r="F18" s="60"/>
      <c r="G18" s="62"/>
      <c r="H18" s="59"/>
      <c r="I18" s="60"/>
      <c r="J18" s="61"/>
      <c r="K18" s="61">
        <v>15</v>
      </c>
      <c r="L18" s="69">
        <v>4</v>
      </c>
      <c r="M18" s="61"/>
      <c r="N18" s="61"/>
      <c r="O18" s="69"/>
      <c r="P18" s="34">
        <f t="shared" si="2"/>
        <v>15</v>
      </c>
      <c r="Q18" s="28">
        <f t="shared" si="3"/>
        <v>0</v>
      </c>
      <c r="R18" s="28">
        <f t="shared" si="3"/>
        <v>15</v>
      </c>
      <c r="S18" s="29">
        <f t="shared" si="3"/>
        <v>4</v>
      </c>
      <c r="T18" s="87">
        <f t="shared" si="4"/>
        <v>0.6</v>
      </c>
      <c r="U18" s="87">
        <v>0.6</v>
      </c>
      <c r="V18" s="87">
        <v>0</v>
      </c>
      <c r="W18" s="92">
        <f t="shared" si="5"/>
        <v>1.2</v>
      </c>
    </row>
    <row r="19" spans="1:23" ht="21.95" customHeight="1" x14ac:dyDescent="0.2">
      <c r="A19" s="57">
        <v>5</v>
      </c>
      <c r="B19" s="58" t="s">
        <v>28</v>
      </c>
      <c r="C19" s="28" t="s">
        <v>29</v>
      </c>
      <c r="D19" s="63"/>
      <c r="E19" s="59"/>
      <c r="F19" s="60"/>
      <c r="G19" s="59"/>
      <c r="H19" s="59"/>
      <c r="I19" s="64"/>
      <c r="J19" s="65"/>
      <c r="K19" s="65"/>
      <c r="L19" s="66"/>
      <c r="M19" s="61">
        <v>8</v>
      </c>
      <c r="N19" s="61">
        <v>8</v>
      </c>
      <c r="O19" s="69">
        <v>4</v>
      </c>
      <c r="P19" s="34">
        <f t="shared" si="2"/>
        <v>16</v>
      </c>
      <c r="Q19" s="28">
        <f t="shared" si="3"/>
        <v>8</v>
      </c>
      <c r="R19" s="28">
        <f t="shared" si="3"/>
        <v>8</v>
      </c>
      <c r="S19" s="29">
        <f t="shared" si="3"/>
        <v>4</v>
      </c>
      <c r="T19" s="87">
        <f t="shared" si="4"/>
        <v>0.64</v>
      </c>
      <c r="U19" s="87">
        <v>0</v>
      </c>
      <c r="V19" s="87">
        <v>2</v>
      </c>
      <c r="W19" s="92">
        <f t="shared" si="5"/>
        <v>2.64</v>
      </c>
    </row>
    <row r="20" spans="1:23" ht="21.95" customHeight="1" x14ac:dyDescent="0.2">
      <c r="A20" s="57">
        <v>6</v>
      </c>
      <c r="B20" s="58" t="s">
        <v>30</v>
      </c>
      <c r="C20" s="28" t="s">
        <v>24</v>
      </c>
      <c r="D20" s="59">
        <v>8</v>
      </c>
      <c r="E20" s="59">
        <v>8</v>
      </c>
      <c r="F20" s="60">
        <v>2</v>
      </c>
      <c r="G20" s="59"/>
      <c r="H20" s="59"/>
      <c r="I20" s="64"/>
      <c r="J20" s="65"/>
      <c r="K20" s="65"/>
      <c r="L20" s="66"/>
      <c r="M20" s="65"/>
      <c r="N20" s="65"/>
      <c r="O20" s="66"/>
      <c r="P20" s="34">
        <f t="shared" si="2"/>
        <v>16</v>
      </c>
      <c r="Q20" s="28">
        <f t="shared" si="3"/>
        <v>8</v>
      </c>
      <c r="R20" s="28">
        <f t="shared" si="3"/>
        <v>8</v>
      </c>
      <c r="S20" s="29">
        <f t="shared" si="3"/>
        <v>2</v>
      </c>
      <c r="T20" s="87">
        <f t="shared" si="4"/>
        <v>0.64</v>
      </c>
      <c r="U20" s="87">
        <v>0.6</v>
      </c>
      <c r="V20" s="87">
        <v>0</v>
      </c>
      <c r="W20" s="92">
        <f t="shared" si="5"/>
        <v>1.24</v>
      </c>
    </row>
    <row r="21" spans="1:23" ht="21.95" customHeight="1" x14ac:dyDescent="0.2">
      <c r="A21" s="57">
        <v>7</v>
      </c>
      <c r="B21" s="58" t="s">
        <v>31</v>
      </c>
      <c r="C21" s="28" t="s">
        <v>29</v>
      </c>
      <c r="D21" s="59"/>
      <c r="E21" s="59">
        <v>15</v>
      </c>
      <c r="F21" s="67">
        <v>4</v>
      </c>
      <c r="G21" s="59"/>
      <c r="H21" s="59"/>
      <c r="I21" s="60"/>
      <c r="J21" s="61"/>
      <c r="K21" s="61"/>
      <c r="L21" s="69"/>
      <c r="M21" s="61"/>
      <c r="N21" s="61"/>
      <c r="O21" s="69"/>
      <c r="P21" s="34">
        <f t="shared" si="2"/>
        <v>15</v>
      </c>
      <c r="Q21" s="28">
        <f t="shared" si="3"/>
        <v>0</v>
      </c>
      <c r="R21" s="28">
        <f t="shared" si="3"/>
        <v>15</v>
      </c>
      <c r="S21" s="29">
        <f t="shared" si="3"/>
        <v>4</v>
      </c>
      <c r="T21" s="87">
        <f t="shared" si="4"/>
        <v>0.6</v>
      </c>
      <c r="U21" s="87">
        <v>0.6</v>
      </c>
      <c r="V21" s="87">
        <v>2</v>
      </c>
      <c r="W21" s="92">
        <f t="shared" si="5"/>
        <v>3.2</v>
      </c>
    </row>
    <row r="22" spans="1:23" ht="21.95" customHeight="1" x14ac:dyDescent="0.2">
      <c r="A22" s="57">
        <v>8</v>
      </c>
      <c r="B22" s="58" t="s">
        <v>32</v>
      </c>
      <c r="C22" s="28" t="s">
        <v>29</v>
      </c>
      <c r="D22" s="62"/>
      <c r="E22" s="59"/>
      <c r="F22" s="60"/>
      <c r="G22" s="59"/>
      <c r="H22" s="59"/>
      <c r="I22" s="60"/>
      <c r="J22" s="61">
        <v>8</v>
      </c>
      <c r="K22" s="61">
        <v>8</v>
      </c>
      <c r="L22" s="69">
        <v>3</v>
      </c>
      <c r="M22" s="61"/>
      <c r="N22" s="61"/>
      <c r="O22" s="69"/>
      <c r="P22" s="34">
        <f t="shared" si="2"/>
        <v>16</v>
      </c>
      <c r="Q22" s="28">
        <f t="shared" si="3"/>
        <v>8</v>
      </c>
      <c r="R22" s="28">
        <f t="shared" si="3"/>
        <v>8</v>
      </c>
      <c r="S22" s="29">
        <f t="shared" si="3"/>
        <v>3</v>
      </c>
      <c r="T22" s="87">
        <f t="shared" si="4"/>
        <v>0.64</v>
      </c>
      <c r="U22" s="87">
        <v>0.6</v>
      </c>
      <c r="V22" s="87">
        <v>1</v>
      </c>
      <c r="W22" s="92">
        <f t="shared" si="5"/>
        <v>2.2400000000000002</v>
      </c>
    </row>
    <row r="23" spans="1:23" ht="21.95" customHeight="1" x14ac:dyDescent="0.2">
      <c r="A23" s="57">
        <v>9</v>
      </c>
      <c r="B23" s="58" t="s">
        <v>33</v>
      </c>
      <c r="C23" s="28" t="s">
        <v>24</v>
      </c>
      <c r="D23" s="59">
        <v>8</v>
      </c>
      <c r="E23" s="59">
        <v>8</v>
      </c>
      <c r="F23" s="60">
        <v>3</v>
      </c>
      <c r="G23" s="59"/>
      <c r="H23" s="59"/>
      <c r="I23" s="60"/>
      <c r="J23" s="61"/>
      <c r="K23" s="61"/>
      <c r="L23" s="69"/>
      <c r="M23" s="61"/>
      <c r="N23" s="61"/>
      <c r="O23" s="69"/>
      <c r="P23" s="34">
        <f t="shared" si="2"/>
        <v>16</v>
      </c>
      <c r="Q23" s="28">
        <f t="shared" si="3"/>
        <v>8</v>
      </c>
      <c r="R23" s="28">
        <f t="shared" si="3"/>
        <v>8</v>
      </c>
      <c r="S23" s="29">
        <f t="shared" si="3"/>
        <v>3</v>
      </c>
      <c r="T23" s="87">
        <f t="shared" si="4"/>
        <v>0.64</v>
      </c>
      <c r="U23" s="87">
        <v>0.6</v>
      </c>
      <c r="V23" s="87">
        <v>0</v>
      </c>
      <c r="W23" s="92">
        <f t="shared" si="5"/>
        <v>1.24</v>
      </c>
    </row>
    <row r="24" spans="1:23" ht="21.95" customHeight="1" x14ac:dyDescent="0.2">
      <c r="A24" s="57">
        <v>10</v>
      </c>
      <c r="B24" s="58" t="s">
        <v>34</v>
      </c>
      <c r="C24" s="28" t="s">
        <v>29</v>
      </c>
      <c r="D24" s="59"/>
      <c r="E24" s="59"/>
      <c r="F24" s="60"/>
      <c r="G24" s="62"/>
      <c r="H24" s="59"/>
      <c r="I24" s="60"/>
      <c r="J24" s="61">
        <v>15</v>
      </c>
      <c r="K24" s="61"/>
      <c r="L24" s="69">
        <v>4</v>
      </c>
      <c r="M24" s="61"/>
      <c r="N24" s="61"/>
      <c r="O24" s="69"/>
      <c r="P24" s="34">
        <f t="shared" si="2"/>
        <v>15</v>
      </c>
      <c r="Q24" s="28">
        <f t="shared" si="3"/>
        <v>15</v>
      </c>
      <c r="R24" s="28">
        <f t="shared" si="3"/>
        <v>0</v>
      </c>
      <c r="S24" s="29">
        <f t="shared" si="3"/>
        <v>4</v>
      </c>
      <c r="T24" s="87">
        <f t="shared" si="4"/>
        <v>0.6</v>
      </c>
      <c r="U24" s="87">
        <v>0.6</v>
      </c>
      <c r="V24" s="87">
        <v>2</v>
      </c>
      <c r="W24" s="92">
        <f t="shared" si="5"/>
        <v>3.2</v>
      </c>
    </row>
    <row r="25" spans="1:23" ht="21.95" customHeight="1" x14ac:dyDescent="0.2">
      <c r="A25" s="57">
        <v>11</v>
      </c>
      <c r="B25" s="58" t="s">
        <v>35</v>
      </c>
      <c r="C25" s="28" t="s">
        <v>24</v>
      </c>
      <c r="D25" s="59"/>
      <c r="E25" s="59"/>
      <c r="F25" s="60"/>
      <c r="G25" s="59"/>
      <c r="H25" s="59">
        <v>8</v>
      </c>
      <c r="I25" s="60">
        <v>3</v>
      </c>
      <c r="J25" s="68"/>
      <c r="K25" s="61"/>
      <c r="L25" s="69"/>
      <c r="M25" s="61"/>
      <c r="N25" s="61"/>
      <c r="O25" s="69"/>
      <c r="P25" s="34">
        <f t="shared" si="2"/>
        <v>8</v>
      </c>
      <c r="Q25" s="28">
        <f t="shared" si="3"/>
        <v>0</v>
      </c>
      <c r="R25" s="28">
        <f t="shared" si="3"/>
        <v>8</v>
      </c>
      <c r="S25" s="29">
        <f t="shared" si="3"/>
        <v>3</v>
      </c>
      <c r="T25" s="87">
        <f t="shared" si="4"/>
        <v>0.32</v>
      </c>
      <c r="U25" s="87">
        <v>0.6</v>
      </c>
      <c r="V25" s="87">
        <v>0</v>
      </c>
      <c r="W25" s="92">
        <f t="shared" si="5"/>
        <v>0.91999999999999993</v>
      </c>
    </row>
    <row r="26" spans="1:23" ht="21.95" customHeight="1" x14ac:dyDescent="0.2">
      <c r="A26" s="57">
        <v>12</v>
      </c>
      <c r="B26" s="58" t="s">
        <v>36</v>
      </c>
      <c r="C26" s="28" t="s">
        <v>24</v>
      </c>
      <c r="D26" s="59"/>
      <c r="E26" s="59"/>
      <c r="F26" s="60"/>
      <c r="G26" s="59"/>
      <c r="H26" s="59"/>
      <c r="I26" s="60"/>
      <c r="J26" s="68">
        <v>8</v>
      </c>
      <c r="K26" s="61">
        <v>8</v>
      </c>
      <c r="L26" s="69">
        <v>2</v>
      </c>
      <c r="M26" s="61"/>
      <c r="N26" s="61"/>
      <c r="O26" s="69"/>
      <c r="P26" s="34">
        <f t="shared" si="2"/>
        <v>16</v>
      </c>
      <c r="Q26" s="28">
        <f t="shared" si="3"/>
        <v>8</v>
      </c>
      <c r="R26" s="28">
        <f t="shared" si="3"/>
        <v>8</v>
      </c>
      <c r="S26" s="29">
        <f t="shared" si="3"/>
        <v>2</v>
      </c>
      <c r="T26" s="87">
        <f t="shared" si="4"/>
        <v>0.64</v>
      </c>
      <c r="U26" s="87">
        <v>0.6</v>
      </c>
      <c r="V26" s="87">
        <v>0</v>
      </c>
      <c r="W26" s="92">
        <f t="shared" si="5"/>
        <v>1.24</v>
      </c>
    </row>
    <row r="27" spans="1:23" ht="21.95" customHeight="1" x14ac:dyDescent="0.2">
      <c r="A27" s="57">
        <v>13</v>
      </c>
      <c r="B27" s="58" t="s">
        <v>37</v>
      </c>
      <c r="C27" s="28" t="s">
        <v>24</v>
      </c>
      <c r="D27" s="59"/>
      <c r="E27" s="59"/>
      <c r="F27" s="60"/>
      <c r="G27" s="59">
        <v>8</v>
      </c>
      <c r="H27" s="59"/>
      <c r="I27" s="60">
        <v>3</v>
      </c>
      <c r="J27" s="61"/>
      <c r="K27" s="61"/>
      <c r="L27" s="69"/>
      <c r="M27" s="61"/>
      <c r="N27" s="61"/>
      <c r="O27" s="69"/>
      <c r="P27" s="34">
        <f t="shared" si="2"/>
        <v>8</v>
      </c>
      <c r="Q27" s="28">
        <f t="shared" si="3"/>
        <v>8</v>
      </c>
      <c r="R27" s="28">
        <f t="shared" si="3"/>
        <v>0</v>
      </c>
      <c r="S27" s="29">
        <f t="shared" si="3"/>
        <v>3</v>
      </c>
      <c r="T27" s="87">
        <f t="shared" si="4"/>
        <v>0.32</v>
      </c>
      <c r="U27" s="87">
        <v>0.6</v>
      </c>
      <c r="V27" s="87">
        <v>0</v>
      </c>
      <c r="W27" s="92">
        <f t="shared" si="5"/>
        <v>0.91999999999999993</v>
      </c>
    </row>
    <row r="28" spans="1:23" ht="21.95" customHeight="1" x14ac:dyDescent="0.2">
      <c r="A28" s="57">
        <v>14</v>
      </c>
      <c r="B28" s="58" t="s">
        <v>38</v>
      </c>
      <c r="C28" s="28" t="s">
        <v>24</v>
      </c>
      <c r="D28" s="59"/>
      <c r="E28" s="59"/>
      <c r="F28" s="60"/>
      <c r="G28" s="59"/>
      <c r="H28" s="59"/>
      <c r="I28" s="60"/>
      <c r="J28" s="61">
        <v>8</v>
      </c>
      <c r="K28" s="61">
        <v>8</v>
      </c>
      <c r="L28" s="69">
        <v>2</v>
      </c>
      <c r="M28" s="61"/>
      <c r="N28" s="61"/>
      <c r="O28" s="69"/>
      <c r="P28" s="34">
        <f t="shared" si="2"/>
        <v>16</v>
      </c>
      <c r="Q28" s="28">
        <f t="shared" si="3"/>
        <v>8</v>
      </c>
      <c r="R28" s="28">
        <f t="shared" si="3"/>
        <v>8</v>
      </c>
      <c r="S28" s="29">
        <f t="shared" si="3"/>
        <v>2</v>
      </c>
      <c r="T28" s="87">
        <f t="shared" si="4"/>
        <v>0.64</v>
      </c>
      <c r="U28" s="87">
        <v>0.6</v>
      </c>
      <c r="V28" s="87">
        <v>0</v>
      </c>
      <c r="W28" s="92">
        <f t="shared" si="5"/>
        <v>1.24</v>
      </c>
    </row>
    <row r="29" spans="1:23" ht="21.95" customHeight="1" x14ac:dyDescent="0.2">
      <c r="A29" s="57">
        <v>15</v>
      </c>
      <c r="B29" s="58" t="s">
        <v>39</v>
      </c>
      <c r="C29" s="28" t="s">
        <v>24</v>
      </c>
      <c r="D29" s="59"/>
      <c r="E29" s="59"/>
      <c r="F29" s="60"/>
      <c r="G29" s="59"/>
      <c r="H29" s="59"/>
      <c r="I29" s="60"/>
      <c r="J29" s="61">
        <v>8</v>
      </c>
      <c r="K29" s="61">
        <v>8</v>
      </c>
      <c r="L29" s="69">
        <v>2</v>
      </c>
      <c r="M29" s="61"/>
      <c r="N29" s="61"/>
      <c r="O29" s="69"/>
      <c r="P29" s="34">
        <f t="shared" si="2"/>
        <v>16</v>
      </c>
      <c r="Q29" s="28">
        <f t="shared" si="3"/>
        <v>8</v>
      </c>
      <c r="R29" s="28">
        <f t="shared" si="3"/>
        <v>8</v>
      </c>
      <c r="S29" s="29">
        <f t="shared" si="3"/>
        <v>2</v>
      </c>
      <c r="T29" s="87">
        <f t="shared" si="4"/>
        <v>0.64</v>
      </c>
      <c r="U29" s="87">
        <v>0.6</v>
      </c>
      <c r="V29" s="87">
        <v>0</v>
      </c>
      <c r="W29" s="92">
        <f t="shared" si="5"/>
        <v>1.24</v>
      </c>
    </row>
    <row r="30" spans="1:23" ht="21.95" customHeight="1" x14ac:dyDescent="0.2">
      <c r="A30" s="57">
        <v>16</v>
      </c>
      <c r="B30" s="58" t="s">
        <v>40</v>
      </c>
      <c r="C30" s="28" t="s">
        <v>24</v>
      </c>
      <c r="D30" s="59">
        <v>8</v>
      </c>
      <c r="E30" s="59">
        <v>8</v>
      </c>
      <c r="F30" s="60">
        <v>4</v>
      </c>
      <c r="G30" s="59"/>
      <c r="H30" s="59"/>
      <c r="I30" s="60"/>
      <c r="J30" s="61"/>
      <c r="K30" s="61"/>
      <c r="L30" s="69"/>
      <c r="M30" s="61"/>
      <c r="N30" s="61"/>
      <c r="O30" s="69"/>
      <c r="P30" s="34">
        <f t="shared" si="2"/>
        <v>16</v>
      </c>
      <c r="Q30" s="28">
        <f t="shared" si="3"/>
        <v>8</v>
      </c>
      <c r="R30" s="28">
        <f t="shared" si="3"/>
        <v>8</v>
      </c>
      <c r="S30" s="29">
        <f t="shared" si="3"/>
        <v>4</v>
      </c>
      <c r="T30" s="87">
        <f t="shared" si="4"/>
        <v>0.64</v>
      </c>
      <c r="U30" s="87">
        <v>0.6</v>
      </c>
      <c r="V30" s="87">
        <v>0</v>
      </c>
      <c r="W30" s="92">
        <f t="shared" si="5"/>
        <v>1.24</v>
      </c>
    </row>
    <row r="31" spans="1:23" ht="21.95" customHeight="1" x14ac:dyDescent="0.2">
      <c r="A31" s="57">
        <v>17</v>
      </c>
      <c r="B31" s="58" t="s">
        <v>41</v>
      </c>
      <c r="C31" s="28" t="s">
        <v>24</v>
      </c>
      <c r="D31" s="59">
        <v>8</v>
      </c>
      <c r="E31" s="59">
        <v>8</v>
      </c>
      <c r="F31" s="60">
        <v>4</v>
      </c>
      <c r="G31" s="59"/>
      <c r="H31" s="59"/>
      <c r="I31" s="60"/>
      <c r="J31" s="61"/>
      <c r="K31" s="61"/>
      <c r="L31" s="69"/>
      <c r="M31" s="61"/>
      <c r="N31" s="61"/>
      <c r="O31" s="69"/>
      <c r="P31" s="34">
        <f t="shared" si="2"/>
        <v>16</v>
      </c>
      <c r="Q31" s="28">
        <f t="shared" si="3"/>
        <v>8</v>
      </c>
      <c r="R31" s="28">
        <f t="shared" si="3"/>
        <v>8</v>
      </c>
      <c r="S31" s="29">
        <f t="shared" si="3"/>
        <v>4</v>
      </c>
      <c r="T31" s="87">
        <f t="shared" si="4"/>
        <v>0.64</v>
      </c>
      <c r="U31" s="87">
        <v>0.6</v>
      </c>
      <c r="V31" s="87">
        <v>0</v>
      </c>
      <c r="W31" s="92">
        <f t="shared" si="5"/>
        <v>1.24</v>
      </c>
    </row>
    <row r="32" spans="1:23" ht="21.95" customHeight="1" x14ac:dyDescent="0.2">
      <c r="A32" s="57">
        <v>18</v>
      </c>
      <c r="B32" s="58" t="s">
        <v>42</v>
      </c>
      <c r="C32" s="28" t="s">
        <v>24</v>
      </c>
      <c r="D32" s="59">
        <v>15</v>
      </c>
      <c r="E32" s="59"/>
      <c r="F32" s="60">
        <v>3</v>
      </c>
      <c r="G32" s="59">
        <v>15</v>
      </c>
      <c r="H32" s="59"/>
      <c r="I32" s="60">
        <v>3</v>
      </c>
      <c r="J32" s="61">
        <v>15</v>
      </c>
      <c r="K32" s="61"/>
      <c r="L32" s="69">
        <v>3</v>
      </c>
      <c r="M32" s="61"/>
      <c r="N32" s="61"/>
      <c r="O32" s="69"/>
      <c r="P32" s="34">
        <f t="shared" si="2"/>
        <v>45</v>
      </c>
      <c r="Q32" s="28">
        <f t="shared" si="3"/>
        <v>45</v>
      </c>
      <c r="R32" s="28">
        <f t="shared" si="3"/>
        <v>0</v>
      </c>
      <c r="S32" s="29">
        <f t="shared" si="3"/>
        <v>9</v>
      </c>
      <c r="T32" s="87">
        <f t="shared" si="4"/>
        <v>1.8</v>
      </c>
      <c r="U32" s="87">
        <v>1.8</v>
      </c>
      <c r="V32" s="87">
        <v>0</v>
      </c>
      <c r="W32" s="92">
        <f t="shared" si="5"/>
        <v>3.6</v>
      </c>
    </row>
    <row r="33" spans="1:23" ht="21.95" customHeight="1" x14ac:dyDescent="0.2">
      <c r="A33" s="57">
        <v>19</v>
      </c>
      <c r="B33" s="58" t="s">
        <v>64</v>
      </c>
      <c r="C33" s="28" t="s">
        <v>24</v>
      </c>
      <c r="D33" s="59"/>
      <c r="E33" s="59"/>
      <c r="F33" s="60"/>
      <c r="G33" s="59"/>
      <c r="H33" s="59"/>
      <c r="I33" s="60"/>
      <c r="J33" s="61">
        <v>10</v>
      </c>
      <c r="K33" s="61"/>
      <c r="L33" s="69">
        <v>1</v>
      </c>
      <c r="M33" s="61"/>
      <c r="N33" s="61"/>
      <c r="O33" s="69"/>
      <c r="P33" s="34">
        <f>SUM(D33:E33,G33:H33,J33:K33,M33:N33)</f>
        <v>10</v>
      </c>
      <c r="Q33" s="28">
        <f t="shared" si="3"/>
        <v>10</v>
      </c>
      <c r="R33" s="28">
        <f t="shared" si="3"/>
        <v>0</v>
      </c>
      <c r="S33" s="29">
        <f t="shared" si="3"/>
        <v>1</v>
      </c>
      <c r="T33" s="87">
        <f>P33/25</f>
        <v>0.4</v>
      </c>
      <c r="U33" s="87">
        <v>1.8</v>
      </c>
      <c r="V33" s="87">
        <v>0</v>
      </c>
      <c r="W33" s="92">
        <f>T33+U33+V33</f>
        <v>2.2000000000000002</v>
      </c>
    </row>
    <row r="34" spans="1:23" ht="21.95" customHeight="1" x14ac:dyDescent="0.2">
      <c r="A34" s="57">
        <v>20</v>
      </c>
      <c r="B34" s="58" t="s">
        <v>65</v>
      </c>
      <c r="C34" s="28" t="s">
        <v>24</v>
      </c>
      <c r="D34" s="59"/>
      <c r="E34" s="59"/>
      <c r="F34" s="60"/>
      <c r="G34" s="59"/>
      <c r="H34" s="59"/>
      <c r="I34" s="60"/>
      <c r="J34" s="61">
        <v>10</v>
      </c>
      <c r="K34" s="61"/>
      <c r="L34" s="69">
        <v>1</v>
      </c>
      <c r="M34" s="61"/>
      <c r="N34" s="61"/>
      <c r="O34" s="69"/>
      <c r="P34" s="34">
        <f>SUM(D34:E34,G34:H34,J34:K34,M34:N34)</f>
        <v>10</v>
      </c>
      <c r="Q34" s="28">
        <f t="shared" si="3"/>
        <v>10</v>
      </c>
      <c r="R34" s="28">
        <f t="shared" si="3"/>
        <v>0</v>
      </c>
      <c r="S34" s="29">
        <f t="shared" si="3"/>
        <v>1</v>
      </c>
      <c r="T34" s="87">
        <f>P34/25</f>
        <v>0.4</v>
      </c>
      <c r="U34" s="87">
        <v>1.8</v>
      </c>
      <c r="V34" s="87">
        <v>0</v>
      </c>
      <c r="W34" s="92">
        <f>T34+U34+V34</f>
        <v>2.2000000000000002</v>
      </c>
    </row>
    <row r="35" spans="1:23" ht="21.95" customHeight="1" x14ac:dyDescent="0.2">
      <c r="A35" s="57">
        <v>21</v>
      </c>
      <c r="B35" s="58" t="s">
        <v>43</v>
      </c>
      <c r="C35" s="28" t="s">
        <v>24</v>
      </c>
      <c r="D35" s="59"/>
      <c r="E35" s="59">
        <v>30</v>
      </c>
      <c r="F35" s="60">
        <v>3</v>
      </c>
      <c r="G35" s="59"/>
      <c r="H35" s="59"/>
      <c r="I35" s="60"/>
      <c r="J35" s="61"/>
      <c r="K35" s="61"/>
      <c r="L35" s="69"/>
      <c r="M35" s="61"/>
      <c r="N35" s="61"/>
      <c r="O35" s="69"/>
      <c r="P35" s="34">
        <f t="shared" si="2"/>
        <v>30</v>
      </c>
      <c r="Q35" s="28">
        <f t="shared" si="3"/>
        <v>0</v>
      </c>
      <c r="R35" s="28">
        <f t="shared" si="3"/>
        <v>30</v>
      </c>
      <c r="S35" s="29">
        <f t="shared" si="3"/>
        <v>3</v>
      </c>
      <c r="T35" s="87">
        <f t="shared" si="4"/>
        <v>1.2</v>
      </c>
      <c r="U35" s="87">
        <v>0.6</v>
      </c>
      <c r="V35" s="87">
        <v>0</v>
      </c>
      <c r="W35" s="92">
        <f t="shared" si="5"/>
        <v>1.7999999999999998</v>
      </c>
    </row>
    <row r="36" spans="1:23" ht="21.95" customHeight="1" x14ac:dyDescent="0.2">
      <c r="A36" s="57">
        <v>22</v>
      </c>
      <c r="B36" s="58" t="s">
        <v>44</v>
      </c>
      <c r="C36" s="28" t="s">
        <v>24</v>
      </c>
      <c r="D36" s="59"/>
      <c r="E36" s="59"/>
      <c r="F36" s="60"/>
      <c r="G36" s="59"/>
      <c r="H36" s="59"/>
      <c r="I36" s="60"/>
      <c r="J36" s="61"/>
      <c r="K36" s="61">
        <v>15</v>
      </c>
      <c r="L36" s="69">
        <v>2</v>
      </c>
      <c r="M36" s="61"/>
      <c r="N36" s="61"/>
      <c r="O36" s="69"/>
      <c r="P36" s="34">
        <f t="shared" si="2"/>
        <v>15</v>
      </c>
      <c r="Q36" s="28">
        <f t="shared" si="3"/>
        <v>0</v>
      </c>
      <c r="R36" s="28">
        <f t="shared" si="3"/>
        <v>15</v>
      </c>
      <c r="S36" s="29">
        <f t="shared" si="3"/>
        <v>2</v>
      </c>
      <c r="T36" s="87">
        <f t="shared" si="4"/>
        <v>0.6</v>
      </c>
      <c r="U36" s="87">
        <v>0.6</v>
      </c>
      <c r="V36" s="87">
        <v>0</v>
      </c>
      <c r="W36" s="92">
        <f t="shared" si="5"/>
        <v>1.2</v>
      </c>
    </row>
    <row r="37" spans="1:23" ht="21.95" customHeight="1" x14ac:dyDescent="0.2">
      <c r="A37" s="57">
        <v>23</v>
      </c>
      <c r="B37" s="58" t="s">
        <v>45</v>
      </c>
      <c r="C37" s="28" t="s">
        <v>24</v>
      </c>
      <c r="D37" s="59"/>
      <c r="E37" s="59">
        <v>30</v>
      </c>
      <c r="F37" s="60">
        <v>3</v>
      </c>
      <c r="G37" s="59"/>
      <c r="H37" s="59">
        <v>30</v>
      </c>
      <c r="I37" s="60">
        <v>4</v>
      </c>
      <c r="J37" s="61"/>
      <c r="K37" s="61">
        <v>30</v>
      </c>
      <c r="L37" s="69">
        <v>4</v>
      </c>
      <c r="M37" s="61"/>
      <c r="N37" s="61">
        <v>30</v>
      </c>
      <c r="O37" s="69">
        <v>4</v>
      </c>
      <c r="P37" s="34">
        <f t="shared" si="2"/>
        <v>120</v>
      </c>
      <c r="Q37" s="28">
        <f t="shared" si="3"/>
        <v>0</v>
      </c>
      <c r="R37" s="28">
        <f t="shared" si="3"/>
        <v>120</v>
      </c>
      <c r="S37" s="29">
        <f t="shared" si="3"/>
        <v>15</v>
      </c>
      <c r="T37" s="87">
        <f t="shared" si="4"/>
        <v>4.8</v>
      </c>
      <c r="U37" s="87">
        <v>2.4</v>
      </c>
      <c r="V37" s="87">
        <v>0</v>
      </c>
      <c r="W37" s="92">
        <f t="shared" si="5"/>
        <v>7.1999999999999993</v>
      </c>
    </row>
    <row r="38" spans="1:23" ht="21.95" customHeight="1" x14ac:dyDescent="0.2">
      <c r="A38" s="57">
        <v>24</v>
      </c>
      <c r="B38" s="58" t="s">
        <v>46</v>
      </c>
      <c r="C38" s="28" t="s">
        <v>29</v>
      </c>
      <c r="D38" s="59"/>
      <c r="E38" s="59"/>
      <c r="F38" s="60"/>
      <c r="G38" s="59"/>
      <c r="H38" s="59"/>
      <c r="I38" s="60"/>
      <c r="J38" s="61"/>
      <c r="K38" s="61"/>
      <c r="L38" s="69"/>
      <c r="M38" s="61"/>
      <c r="N38" s="61"/>
      <c r="O38" s="69">
        <v>17</v>
      </c>
      <c r="P38" s="34">
        <f t="shared" si="2"/>
        <v>0</v>
      </c>
      <c r="Q38" s="28">
        <f t="shared" si="3"/>
        <v>0</v>
      </c>
      <c r="R38" s="28">
        <f t="shared" si="3"/>
        <v>0</v>
      </c>
      <c r="S38" s="29">
        <f t="shared" si="3"/>
        <v>17</v>
      </c>
      <c r="T38" s="87">
        <f t="shared" si="4"/>
        <v>0</v>
      </c>
      <c r="U38" s="87">
        <v>0</v>
      </c>
      <c r="V38" s="87">
        <v>4</v>
      </c>
      <c r="W38" s="92">
        <f t="shared" si="5"/>
        <v>4</v>
      </c>
    </row>
    <row r="39" spans="1:23" ht="21.95" customHeight="1" x14ac:dyDescent="0.2">
      <c r="A39" s="196" t="s">
        <v>47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35">
        <f>SUM(P40:P40)</f>
        <v>4</v>
      </c>
      <c r="Q39" s="35">
        <f>SUM(Q40:Q40)</f>
        <v>0</v>
      </c>
      <c r="R39" s="35">
        <f>SUM(R40:R40)</f>
        <v>4</v>
      </c>
      <c r="S39" s="35">
        <f>SUM(S40:S40)</f>
        <v>0</v>
      </c>
      <c r="T39" s="90">
        <f>T41+T42</f>
        <v>7.8</v>
      </c>
      <c r="U39" s="90">
        <f>U41+U42</f>
        <v>3.6</v>
      </c>
      <c r="V39" s="90">
        <f>SUM(V41:V42)</f>
        <v>0</v>
      </c>
      <c r="W39" s="91">
        <f>T39+U39+V39</f>
        <v>11.4</v>
      </c>
    </row>
    <row r="40" spans="1:23" ht="21.95" customHeight="1" x14ac:dyDescent="0.2">
      <c r="A40" s="57">
        <v>1</v>
      </c>
      <c r="B40" s="58" t="s">
        <v>48</v>
      </c>
      <c r="C40" s="28" t="s">
        <v>24</v>
      </c>
      <c r="D40" s="59"/>
      <c r="E40" s="59">
        <v>4</v>
      </c>
      <c r="F40" s="60"/>
      <c r="G40" s="59"/>
      <c r="H40" s="59"/>
      <c r="I40" s="60"/>
      <c r="J40" s="61"/>
      <c r="K40" s="61"/>
      <c r="L40" s="69"/>
      <c r="M40" s="61"/>
      <c r="N40" s="61"/>
      <c r="O40" s="69"/>
      <c r="P40" s="34">
        <f>SUM(D40:E40,G40:H40,J40:K40,M40:N40)</f>
        <v>4</v>
      </c>
      <c r="Q40" s="28">
        <f>D40+G40+J40+M40</f>
        <v>0</v>
      </c>
      <c r="R40" s="28">
        <f>E40+H40+K40+N40</f>
        <v>4</v>
      </c>
      <c r="S40" s="29">
        <f>F40+I40+L40+O40</f>
        <v>0</v>
      </c>
      <c r="T40" s="87">
        <f>P40/25</f>
        <v>0.16</v>
      </c>
      <c r="U40" s="87">
        <v>0.6</v>
      </c>
      <c r="V40" s="87">
        <v>0</v>
      </c>
      <c r="W40" s="92">
        <f>T40+U40+V40</f>
        <v>0.76</v>
      </c>
    </row>
    <row r="41" spans="1:23" ht="21.95" customHeight="1" x14ac:dyDescent="0.2">
      <c r="A41" s="197" t="s">
        <v>67</v>
      </c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35">
        <f>Q41+R41</f>
        <v>129</v>
      </c>
      <c r="Q41" s="36">
        <f t="shared" ref="Q41:S41" si="6">SUM(Q42:Q47)</f>
        <v>31</v>
      </c>
      <c r="R41" s="36">
        <f t="shared" si="6"/>
        <v>98</v>
      </c>
      <c r="S41" s="30">
        <f t="shared" si="6"/>
        <v>14</v>
      </c>
      <c r="T41" s="90">
        <f t="shared" ref="T41:V41" si="7">SUM(T42:T47)</f>
        <v>6.6</v>
      </c>
      <c r="U41" s="90">
        <f t="shared" si="7"/>
        <v>3</v>
      </c>
      <c r="V41" s="90">
        <f t="shared" si="7"/>
        <v>0</v>
      </c>
      <c r="W41" s="91">
        <f>T41+U41</f>
        <v>9.6</v>
      </c>
    </row>
    <row r="42" spans="1:23" ht="21.95" customHeight="1" x14ac:dyDescent="0.2">
      <c r="A42" s="57">
        <v>1</v>
      </c>
      <c r="B42" s="58" t="s">
        <v>68</v>
      </c>
      <c r="C42" s="28" t="s">
        <v>29</v>
      </c>
      <c r="D42" s="59"/>
      <c r="E42" s="59"/>
      <c r="F42" s="60"/>
      <c r="G42" s="59">
        <v>15</v>
      </c>
      <c r="H42" s="59">
        <v>15</v>
      </c>
      <c r="I42" s="69">
        <v>3</v>
      </c>
      <c r="J42" s="61"/>
      <c r="K42" s="61"/>
      <c r="L42" s="60"/>
      <c r="M42" s="61"/>
      <c r="N42" s="61"/>
      <c r="O42" s="69"/>
      <c r="P42" s="31">
        <f>SUM(D42:E42,G42:H42,J42:K42,M42:N42)</f>
        <v>30</v>
      </c>
      <c r="Q42" s="28">
        <f>D42+G42+J42+M42</f>
        <v>15</v>
      </c>
      <c r="R42" s="28">
        <f>E42+H42+K42+N42</f>
        <v>15</v>
      </c>
      <c r="S42" s="29">
        <f>F42+I42+L42+O42</f>
        <v>3</v>
      </c>
      <c r="T42" s="87">
        <f>P42/25</f>
        <v>1.2</v>
      </c>
      <c r="U42" s="87">
        <v>0.6</v>
      </c>
      <c r="V42" s="87">
        <v>0</v>
      </c>
      <c r="W42" s="92">
        <f>U42+T42</f>
        <v>1.7999999999999998</v>
      </c>
    </row>
    <row r="43" spans="1:23" ht="21.95" customHeight="1" x14ac:dyDescent="0.2">
      <c r="A43" s="57">
        <v>2</v>
      </c>
      <c r="B43" s="58" t="s">
        <v>69</v>
      </c>
      <c r="C43" s="28" t="s">
        <v>24</v>
      </c>
      <c r="D43" s="59"/>
      <c r="E43" s="59"/>
      <c r="F43" s="60"/>
      <c r="G43" s="59"/>
      <c r="H43" s="59"/>
      <c r="I43" s="69"/>
      <c r="J43" s="61"/>
      <c r="K43" s="61">
        <v>15</v>
      </c>
      <c r="L43" s="60">
        <v>2</v>
      </c>
      <c r="M43" s="61"/>
      <c r="N43" s="61"/>
      <c r="O43" s="69"/>
      <c r="P43" s="31">
        <f>SUM(D43:E43,G43:H43,J43:K43,M43:N43)</f>
        <v>15</v>
      </c>
      <c r="Q43" s="28">
        <f t="shared" ref="Q43:S47" si="8">D43+G43+J43+M43</f>
        <v>0</v>
      </c>
      <c r="R43" s="28">
        <f t="shared" si="8"/>
        <v>15</v>
      </c>
      <c r="S43" s="29">
        <f t="shared" si="8"/>
        <v>2</v>
      </c>
      <c r="T43" s="87">
        <f>P43/25</f>
        <v>0.6</v>
      </c>
      <c r="U43" s="87">
        <v>0.6</v>
      </c>
      <c r="V43" s="87">
        <v>0</v>
      </c>
      <c r="W43" s="92">
        <f>U43+T43</f>
        <v>1.2</v>
      </c>
    </row>
    <row r="44" spans="1:23" ht="21.95" customHeight="1" x14ac:dyDescent="0.2">
      <c r="A44" s="57">
        <v>3</v>
      </c>
      <c r="B44" s="58" t="s">
        <v>70</v>
      </c>
      <c r="C44" s="28" t="s">
        <v>24</v>
      </c>
      <c r="D44" s="59"/>
      <c r="E44" s="59"/>
      <c r="F44" s="60"/>
      <c r="G44" s="59"/>
      <c r="H44" s="59"/>
      <c r="I44" s="69"/>
      <c r="J44" s="61"/>
      <c r="K44" s="61"/>
      <c r="L44" s="60"/>
      <c r="M44" s="68"/>
      <c r="N44" s="61">
        <v>15</v>
      </c>
      <c r="O44" s="69">
        <v>2</v>
      </c>
      <c r="P44" s="31">
        <f>SUM(D44:E44,G44:H44,J44:K44,M44:N44)</f>
        <v>15</v>
      </c>
      <c r="Q44" s="28">
        <f t="shared" si="8"/>
        <v>0</v>
      </c>
      <c r="R44" s="28">
        <f t="shared" si="8"/>
        <v>15</v>
      </c>
      <c r="S44" s="29">
        <f t="shared" si="8"/>
        <v>2</v>
      </c>
      <c r="T44" s="87">
        <f>P44/25</f>
        <v>0.6</v>
      </c>
      <c r="U44" s="87">
        <v>0.6</v>
      </c>
      <c r="V44" s="87">
        <v>0</v>
      </c>
      <c r="W44" s="92">
        <f>U44+T44</f>
        <v>1.2</v>
      </c>
    </row>
    <row r="45" spans="1:23" ht="21.95" customHeight="1" x14ac:dyDescent="0.2">
      <c r="A45" s="103">
        <v>4</v>
      </c>
      <c r="B45" s="104" t="s">
        <v>78</v>
      </c>
      <c r="C45" s="83" t="s">
        <v>24</v>
      </c>
      <c r="D45" s="105"/>
      <c r="E45" s="105"/>
      <c r="F45" s="106"/>
      <c r="G45" s="105">
        <v>8</v>
      </c>
      <c r="H45" s="105">
        <v>15</v>
      </c>
      <c r="I45" s="106">
        <v>3</v>
      </c>
      <c r="J45" s="107"/>
      <c r="K45" s="107"/>
      <c r="L45" s="106"/>
      <c r="M45" s="108"/>
      <c r="N45" s="107"/>
      <c r="O45" s="106"/>
      <c r="P45" s="31">
        <f t="shared" ref="P45:P46" si="9">SUM(D45:E45,G45:H45,J45:K45,M45:N45)</f>
        <v>23</v>
      </c>
      <c r="Q45" s="28">
        <f t="shared" si="8"/>
        <v>8</v>
      </c>
      <c r="R45" s="28">
        <f t="shared" si="8"/>
        <v>15</v>
      </c>
      <c r="S45" s="29">
        <f t="shared" si="8"/>
        <v>3</v>
      </c>
      <c r="T45" s="87">
        <v>1.2</v>
      </c>
      <c r="U45" s="87">
        <v>0.6</v>
      </c>
      <c r="V45" s="87">
        <v>0</v>
      </c>
      <c r="W45" s="92">
        <v>1.8</v>
      </c>
    </row>
    <row r="46" spans="1:23" ht="21.95" customHeight="1" x14ac:dyDescent="0.2">
      <c r="A46" s="103">
        <v>5</v>
      </c>
      <c r="B46" s="104" t="s">
        <v>79</v>
      </c>
      <c r="C46" s="83" t="s">
        <v>24</v>
      </c>
      <c r="D46" s="105"/>
      <c r="E46" s="105"/>
      <c r="F46" s="106"/>
      <c r="G46" s="105">
        <v>8</v>
      </c>
      <c r="H46" s="105">
        <v>8</v>
      </c>
      <c r="I46" s="106">
        <v>2</v>
      </c>
      <c r="J46" s="107"/>
      <c r="K46" s="107"/>
      <c r="L46" s="106"/>
      <c r="M46" s="108"/>
      <c r="N46" s="107"/>
      <c r="O46" s="106"/>
      <c r="P46" s="31">
        <f t="shared" si="9"/>
        <v>16</v>
      </c>
      <c r="Q46" s="28">
        <f t="shared" si="8"/>
        <v>8</v>
      </c>
      <c r="R46" s="28">
        <f t="shared" si="8"/>
        <v>8</v>
      </c>
      <c r="S46" s="29">
        <f t="shared" si="8"/>
        <v>2</v>
      </c>
      <c r="T46" s="87">
        <v>1.8</v>
      </c>
      <c r="U46" s="87">
        <v>0.6</v>
      </c>
      <c r="V46" s="87">
        <v>0</v>
      </c>
      <c r="W46" s="92">
        <v>2.4</v>
      </c>
    </row>
    <row r="47" spans="1:23" ht="21.95" customHeight="1" x14ac:dyDescent="0.2">
      <c r="A47" s="57">
        <v>6</v>
      </c>
      <c r="B47" s="58" t="s">
        <v>54</v>
      </c>
      <c r="C47" s="83" t="s">
        <v>24</v>
      </c>
      <c r="D47" s="59"/>
      <c r="E47" s="59"/>
      <c r="F47" s="69"/>
      <c r="G47" s="59"/>
      <c r="H47" s="59"/>
      <c r="I47" s="69"/>
      <c r="J47" s="61"/>
      <c r="K47" s="61"/>
      <c r="L47" s="69"/>
      <c r="M47" s="68"/>
      <c r="N47" s="61">
        <v>30</v>
      </c>
      <c r="O47" s="69">
        <v>2</v>
      </c>
      <c r="P47" s="31">
        <f>SUM(D47:E47,G47:H47,J47:K47,M47:N47)</f>
        <v>30</v>
      </c>
      <c r="Q47" s="28">
        <f t="shared" si="8"/>
        <v>0</v>
      </c>
      <c r="R47" s="28">
        <f t="shared" si="8"/>
        <v>30</v>
      </c>
      <c r="S47" s="29">
        <f t="shared" si="8"/>
        <v>2</v>
      </c>
      <c r="T47" s="87">
        <f>P47/25</f>
        <v>1.2</v>
      </c>
      <c r="U47" s="87">
        <v>0</v>
      </c>
      <c r="V47" s="87">
        <v>0</v>
      </c>
      <c r="W47" s="92">
        <f>U47+T47</f>
        <v>1.2</v>
      </c>
    </row>
    <row r="48" spans="1:23" ht="21.95" customHeight="1" x14ac:dyDescent="0.2">
      <c r="A48" s="198" t="s">
        <v>55</v>
      </c>
      <c r="B48" s="198"/>
      <c r="C48" s="198"/>
      <c r="D48" s="32">
        <f>SUM(D44:D47,D41:D42,D14:D38,D40:D40)</f>
        <v>47</v>
      </c>
      <c r="E48" s="32">
        <f>SUM(E44:E47,E41:E42,E14:E38,E40:E40)</f>
        <v>126</v>
      </c>
      <c r="F48" s="199">
        <f>SUM(F41:F47,F14:F37:F40:F40)</f>
        <v>30</v>
      </c>
      <c r="G48" s="32">
        <f>SUM(G44:G47,G41:G42,G14:G38,G40:G40)</f>
        <v>69</v>
      </c>
      <c r="H48" s="32">
        <f>SUM(H44:H47,H41:H42,H14:H38,H40:H40)</f>
        <v>96</v>
      </c>
      <c r="I48" s="199">
        <f>SUM(I41:I47,I14:I37:I40:I40)</f>
        <v>31</v>
      </c>
      <c r="J48" s="33">
        <f>SUM(J44:J47,J41:J42,J14:J37)</f>
        <v>82</v>
      </c>
      <c r="K48" s="33">
        <f>SUM(K42:K47,K15:K38)</f>
        <v>107</v>
      </c>
      <c r="L48" s="199">
        <f>SUM(L41:L47,L14:L37:L40:L40)</f>
        <v>30</v>
      </c>
      <c r="M48" s="33">
        <f>SUM(M42:M47,M15:M38)</f>
        <v>8</v>
      </c>
      <c r="N48" s="33">
        <f>SUM(N42:N47,N15:N38)</f>
        <v>83</v>
      </c>
      <c r="O48" s="199">
        <f>SUM(O41:O47,O14:O37:O40:O40)</f>
        <v>29</v>
      </c>
      <c r="P48" s="35">
        <f>P14+P41+P39</f>
        <v>618</v>
      </c>
      <c r="Q48" s="71">
        <f>Q14+Q41+Q39</f>
        <v>206</v>
      </c>
      <c r="R48" s="71">
        <f>R14+R41+R39</f>
        <v>412</v>
      </c>
      <c r="S48" s="189">
        <f>S14+S41+S39</f>
        <v>120</v>
      </c>
      <c r="T48" s="191">
        <f>T41+T14</f>
        <v>26</v>
      </c>
      <c r="U48" s="191">
        <f>U41+U14</f>
        <v>21.599999999999998</v>
      </c>
      <c r="V48" s="193">
        <f>V14+V41</f>
        <v>11</v>
      </c>
      <c r="W48" s="183">
        <f>T48+U48+V48</f>
        <v>58.599999999999994</v>
      </c>
    </row>
    <row r="49" spans="1:23" ht="21.95" customHeight="1" x14ac:dyDescent="0.2">
      <c r="A49" s="198"/>
      <c r="B49" s="198"/>
      <c r="C49" s="198"/>
      <c r="D49" s="185">
        <f>D48+E48</f>
        <v>173</v>
      </c>
      <c r="E49" s="185"/>
      <c r="F49" s="199"/>
      <c r="G49" s="185">
        <f>G48+H48</f>
        <v>165</v>
      </c>
      <c r="H49" s="185"/>
      <c r="I49" s="199"/>
      <c r="J49" s="186">
        <f>J48+K48</f>
        <v>189</v>
      </c>
      <c r="K49" s="186"/>
      <c r="L49" s="199"/>
      <c r="M49" s="186">
        <f>M48+N48</f>
        <v>91</v>
      </c>
      <c r="N49" s="186"/>
      <c r="O49" s="199"/>
      <c r="P49" s="187">
        <f>D50+J50</f>
        <v>618</v>
      </c>
      <c r="Q49" s="187"/>
      <c r="R49" s="187"/>
      <c r="S49" s="190"/>
      <c r="T49" s="192"/>
      <c r="U49" s="192"/>
      <c r="V49" s="192"/>
      <c r="W49" s="184"/>
    </row>
    <row r="50" spans="1:23" ht="21.95" customHeight="1" x14ac:dyDescent="0.2">
      <c r="A50" s="198"/>
      <c r="B50" s="198"/>
      <c r="C50" s="198"/>
      <c r="D50" s="188">
        <f>D49+G49</f>
        <v>338</v>
      </c>
      <c r="E50" s="188"/>
      <c r="F50" s="188"/>
      <c r="G50" s="188"/>
      <c r="H50" s="188"/>
      <c r="I50" s="70">
        <f>F48+I48</f>
        <v>61</v>
      </c>
      <c r="J50" s="188">
        <f>J49+M49</f>
        <v>280</v>
      </c>
      <c r="K50" s="188"/>
      <c r="L50" s="188"/>
      <c r="M50" s="188"/>
      <c r="N50" s="188"/>
      <c r="O50" s="70">
        <f>L48+O48</f>
        <v>59</v>
      </c>
      <c r="P50" s="187"/>
      <c r="Q50" s="187"/>
      <c r="R50" s="187"/>
      <c r="S50" s="190"/>
      <c r="T50" s="192"/>
      <c r="U50" s="192"/>
      <c r="V50" s="192"/>
      <c r="W50" s="184"/>
    </row>
    <row r="51" spans="1:23" ht="21.95" customHeight="1" x14ac:dyDescent="0.2">
      <c r="B51" s="80" t="s">
        <v>56</v>
      </c>
    </row>
    <row r="52" spans="1:23" x14ac:dyDescent="0.2">
      <c r="B52" s="80" t="s">
        <v>63</v>
      </c>
    </row>
  </sheetData>
  <mergeCells count="48">
    <mergeCell ref="A6:W6"/>
    <mergeCell ref="A7:W7"/>
    <mergeCell ref="A9:W9"/>
    <mergeCell ref="A1:W1"/>
    <mergeCell ref="A2:W2"/>
    <mergeCell ref="A3:W3"/>
    <mergeCell ref="A4:W4"/>
    <mergeCell ref="A5:W5"/>
    <mergeCell ref="W11:W13"/>
    <mergeCell ref="D12:E12"/>
    <mergeCell ref="F12:F13"/>
    <mergeCell ref="G12:H12"/>
    <mergeCell ref="I12:I13"/>
    <mergeCell ref="J12:K12"/>
    <mergeCell ref="L12:L13"/>
    <mergeCell ref="M12:N12"/>
    <mergeCell ref="P11:P13"/>
    <mergeCell ref="Q11:R12"/>
    <mergeCell ref="S11:S13"/>
    <mergeCell ref="T11:T13"/>
    <mergeCell ref="U11:U13"/>
    <mergeCell ref="V11:V13"/>
    <mergeCell ref="D11:I11"/>
    <mergeCell ref="J11:O11"/>
    <mergeCell ref="O12:O13"/>
    <mergeCell ref="A14:O14"/>
    <mergeCell ref="A39:O39"/>
    <mergeCell ref="A41:O41"/>
    <mergeCell ref="A48:C50"/>
    <mergeCell ref="F48:F49"/>
    <mergeCell ref="I48:I49"/>
    <mergeCell ref="L48:L49"/>
    <mergeCell ref="O48:O49"/>
    <mergeCell ref="D50:H50"/>
    <mergeCell ref="A11:A13"/>
    <mergeCell ref="B11:B13"/>
    <mergeCell ref="C11:C13"/>
    <mergeCell ref="W48:W50"/>
    <mergeCell ref="D49:E49"/>
    <mergeCell ref="G49:H49"/>
    <mergeCell ref="J49:K49"/>
    <mergeCell ref="M49:N49"/>
    <mergeCell ref="P49:R50"/>
    <mergeCell ref="J50:N50"/>
    <mergeCell ref="S48:S50"/>
    <mergeCell ref="T48:T50"/>
    <mergeCell ref="U48:U50"/>
    <mergeCell ref="V48:V5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FPN</vt:lpstr>
      <vt:lpstr>FPKM</vt:lpstr>
      <vt:lpstr>FPK</vt:lpstr>
    </vt:vector>
  </TitlesOfParts>
  <Company>Edukacja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dksztalcenia</dc:creator>
  <cp:lastModifiedBy>Monika Anna Kopeć</cp:lastModifiedBy>
  <cp:revision/>
  <cp:lastPrinted>2020-07-21T09:43:57Z</cp:lastPrinted>
  <dcterms:created xsi:type="dcterms:W3CDTF">2012-12-21T08:18:10Z</dcterms:created>
  <dcterms:modified xsi:type="dcterms:W3CDTF">2023-10-05T08:54:27Z</dcterms:modified>
</cp:coreProperties>
</file>