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 J P - S E N A T\Uchwały 2023\12-23 US program studiów na kierunku FP II stopień - profil ogólnoakademicki\"/>
    </mc:Choice>
  </mc:AlternateContent>
  <xr:revisionPtr revIDLastSave="0" documentId="13_ncr:1_{A0A287D0-5A6D-458F-AE5C-F15185796E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PN" sheetId="1" r:id="rId1"/>
    <sheet name="FPzKM" sheetId="2" r:id="rId2"/>
    <sheet name="FPK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6" i="3" l="1"/>
  <c r="R46" i="3"/>
  <c r="Q46" i="3"/>
  <c r="P46" i="3"/>
  <c r="S45" i="3"/>
  <c r="R45" i="3"/>
  <c r="Q45" i="3"/>
  <c r="P45" i="3"/>
  <c r="V41" i="3" l="1"/>
  <c r="V39" i="3" s="1"/>
  <c r="U41" i="3"/>
  <c r="U39" i="3" s="1"/>
  <c r="V14" i="3"/>
  <c r="U14" i="3"/>
  <c r="V42" i="2"/>
  <c r="V40" i="2" s="1"/>
  <c r="U42" i="2"/>
  <c r="V15" i="2"/>
  <c r="U15" i="2"/>
  <c r="W48" i="1"/>
  <c r="U46" i="1"/>
  <c r="V41" i="1"/>
  <c r="V39" i="1" s="1"/>
  <c r="U41" i="1"/>
  <c r="U39" i="1" s="1"/>
  <c r="V14" i="1"/>
  <c r="V50" i="1" s="1"/>
  <c r="U14" i="1"/>
  <c r="V47" i="2" l="1"/>
  <c r="U47" i="2"/>
  <c r="U40" i="2"/>
  <c r="V48" i="3"/>
  <c r="U49" i="1"/>
  <c r="U48" i="3"/>
  <c r="O48" i="3" l="1"/>
  <c r="N48" i="3"/>
  <c r="M48" i="3"/>
  <c r="L48" i="3"/>
  <c r="K48" i="3"/>
  <c r="J48" i="3"/>
  <c r="I48" i="3"/>
  <c r="H48" i="3"/>
  <c r="G48" i="3"/>
  <c r="F48" i="3"/>
  <c r="E48" i="3"/>
  <c r="D48" i="3"/>
  <c r="S47" i="3"/>
  <c r="R47" i="3"/>
  <c r="Q47" i="3"/>
  <c r="P47" i="3"/>
  <c r="T47" i="3" s="1"/>
  <c r="W47" i="3" s="1"/>
  <c r="S44" i="3"/>
  <c r="R44" i="3"/>
  <c r="Q44" i="3"/>
  <c r="P44" i="3"/>
  <c r="T44" i="3" s="1"/>
  <c r="W44" i="3" s="1"/>
  <c r="S43" i="3"/>
  <c r="R43" i="3"/>
  <c r="Q43" i="3"/>
  <c r="P43" i="3"/>
  <c r="T43" i="3" s="1"/>
  <c r="W43" i="3" s="1"/>
  <c r="S42" i="3"/>
  <c r="R42" i="3"/>
  <c r="Q42" i="3"/>
  <c r="P42" i="3"/>
  <c r="T42" i="3" s="1"/>
  <c r="S40" i="3"/>
  <c r="S39" i="3" s="1"/>
  <c r="R40" i="3"/>
  <c r="R39" i="3" s="1"/>
  <c r="Q40" i="3"/>
  <c r="Q39" i="3" s="1"/>
  <c r="P40" i="3"/>
  <c r="T40" i="3" s="1"/>
  <c r="W40" i="3" s="1"/>
  <c r="S38" i="3"/>
  <c r="R38" i="3"/>
  <c r="Q38" i="3"/>
  <c r="P38" i="3"/>
  <c r="T38" i="3" s="1"/>
  <c r="W38" i="3" s="1"/>
  <c r="S37" i="3"/>
  <c r="R37" i="3"/>
  <c r="Q37" i="3"/>
  <c r="P37" i="3"/>
  <c r="T37" i="3" s="1"/>
  <c r="W37" i="3" s="1"/>
  <c r="S36" i="3"/>
  <c r="R36" i="3"/>
  <c r="Q36" i="3"/>
  <c r="P36" i="3"/>
  <c r="T36" i="3" s="1"/>
  <c r="W36" i="3" s="1"/>
  <c r="S35" i="3"/>
  <c r="R35" i="3"/>
  <c r="Q35" i="3"/>
  <c r="P35" i="3"/>
  <c r="T35" i="3" s="1"/>
  <c r="W35" i="3" s="1"/>
  <c r="S34" i="3"/>
  <c r="R34" i="3"/>
  <c r="Q34" i="3"/>
  <c r="P34" i="3"/>
  <c r="T34" i="3" s="1"/>
  <c r="W34" i="3" s="1"/>
  <c r="S33" i="3"/>
  <c r="R33" i="3"/>
  <c r="Q33" i="3"/>
  <c r="P33" i="3"/>
  <c r="T33" i="3" s="1"/>
  <c r="W33" i="3" s="1"/>
  <c r="S32" i="3"/>
  <c r="R32" i="3"/>
  <c r="Q32" i="3"/>
  <c r="P32" i="3"/>
  <c r="T32" i="3" s="1"/>
  <c r="W32" i="3" s="1"/>
  <c r="S31" i="3"/>
  <c r="R31" i="3"/>
  <c r="Q31" i="3"/>
  <c r="P31" i="3"/>
  <c r="T31" i="3" s="1"/>
  <c r="W31" i="3" s="1"/>
  <c r="S30" i="3"/>
  <c r="R30" i="3"/>
  <c r="Q30" i="3"/>
  <c r="P30" i="3"/>
  <c r="T30" i="3" s="1"/>
  <c r="W30" i="3" s="1"/>
  <c r="S29" i="3"/>
  <c r="R29" i="3"/>
  <c r="Q29" i="3"/>
  <c r="P29" i="3"/>
  <c r="T29" i="3" s="1"/>
  <c r="W29" i="3" s="1"/>
  <c r="S28" i="3"/>
  <c r="R28" i="3"/>
  <c r="Q28" i="3"/>
  <c r="P28" i="3"/>
  <c r="T28" i="3" s="1"/>
  <c r="W28" i="3" s="1"/>
  <c r="S27" i="3"/>
  <c r="R27" i="3"/>
  <c r="Q27" i="3"/>
  <c r="P27" i="3"/>
  <c r="T27" i="3" s="1"/>
  <c r="W27" i="3" s="1"/>
  <c r="S26" i="3"/>
  <c r="R26" i="3"/>
  <c r="Q26" i="3"/>
  <c r="P26" i="3"/>
  <c r="T26" i="3" s="1"/>
  <c r="W26" i="3" s="1"/>
  <c r="S25" i="3"/>
  <c r="R25" i="3"/>
  <c r="Q25" i="3"/>
  <c r="P25" i="3"/>
  <c r="T25" i="3" s="1"/>
  <c r="W25" i="3" s="1"/>
  <c r="S24" i="3"/>
  <c r="R24" i="3"/>
  <c r="Q24" i="3"/>
  <c r="P24" i="3"/>
  <c r="T24" i="3" s="1"/>
  <c r="W24" i="3" s="1"/>
  <c r="S23" i="3"/>
  <c r="R23" i="3"/>
  <c r="Q23" i="3"/>
  <c r="P23" i="3"/>
  <c r="T23" i="3" s="1"/>
  <c r="W23" i="3" s="1"/>
  <c r="S22" i="3"/>
  <c r="R22" i="3"/>
  <c r="Q22" i="3"/>
  <c r="P22" i="3"/>
  <c r="T22" i="3" s="1"/>
  <c r="W22" i="3" s="1"/>
  <c r="S21" i="3"/>
  <c r="R21" i="3"/>
  <c r="Q21" i="3"/>
  <c r="P21" i="3"/>
  <c r="T21" i="3" s="1"/>
  <c r="W21" i="3" s="1"/>
  <c r="S20" i="3"/>
  <c r="R20" i="3"/>
  <c r="Q20" i="3"/>
  <c r="P20" i="3"/>
  <c r="T20" i="3" s="1"/>
  <c r="W20" i="3" s="1"/>
  <c r="S19" i="3"/>
  <c r="R19" i="3"/>
  <c r="Q19" i="3"/>
  <c r="P19" i="3"/>
  <c r="T19" i="3" s="1"/>
  <c r="W19" i="3" s="1"/>
  <c r="S18" i="3"/>
  <c r="R18" i="3"/>
  <c r="Q18" i="3"/>
  <c r="P18" i="3"/>
  <c r="T18" i="3" s="1"/>
  <c r="W18" i="3" s="1"/>
  <c r="S17" i="3"/>
  <c r="R17" i="3"/>
  <c r="Q17" i="3"/>
  <c r="P17" i="3"/>
  <c r="T17" i="3" s="1"/>
  <c r="W17" i="3" s="1"/>
  <c r="S16" i="3"/>
  <c r="R16" i="3"/>
  <c r="Q16" i="3"/>
  <c r="P16" i="3"/>
  <c r="T16" i="3" s="1"/>
  <c r="S15" i="3"/>
  <c r="R15" i="3"/>
  <c r="Q15" i="3"/>
  <c r="P15" i="3"/>
  <c r="T15" i="3" s="1"/>
  <c r="W15" i="3" s="1"/>
  <c r="O47" i="2"/>
  <c r="N47" i="2"/>
  <c r="M47" i="2"/>
  <c r="L47" i="2"/>
  <c r="K47" i="2"/>
  <c r="J47" i="2"/>
  <c r="I47" i="2"/>
  <c r="H47" i="2"/>
  <c r="G47" i="2"/>
  <c r="F47" i="2"/>
  <c r="E47" i="2"/>
  <c r="D47" i="2"/>
  <c r="S46" i="2"/>
  <c r="R46" i="2"/>
  <c r="Q46" i="2"/>
  <c r="P46" i="2"/>
  <c r="T46" i="2" s="1"/>
  <c r="S45" i="2"/>
  <c r="R45" i="2"/>
  <c r="Q45" i="2"/>
  <c r="P45" i="2"/>
  <c r="T45" i="2" s="1"/>
  <c r="W45" i="2" s="1"/>
  <c r="S44" i="2"/>
  <c r="R44" i="2"/>
  <c r="Q44" i="2"/>
  <c r="P44" i="2"/>
  <c r="T44" i="2" s="1"/>
  <c r="W44" i="2" s="1"/>
  <c r="S43" i="2"/>
  <c r="S42" i="2" s="1"/>
  <c r="R43" i="2"/>
  <c r="R42" i="2" s="1"/>
  <c r="Q43" i="2"/>
  <c r="P43" i="2"/>
  <c r="T43" i="2" s="1"/>
  <c r="W43" i="2" s="1"/>
  <c r="S41" i="2"/>
  <c r="S40" i="2" s="1"/>
  <c r="R41" i="2"/>
  <c r="R40" i="2" s="1"/>
  <c r="Q41" i="2"/>
  <c r="Q40" i="2" s="1"/>
  <c r="P41" i="2"/>
  <c r="T41" i="2" s="1"/>
  <c r="W41" i="2" s="1"/>
  <c r="S39" i="2"/>
  <c r="R39" i="2"/>
  <c r="Q39" i="2"/>
  <c r="P39" i="2"/>
  <c r="T39" i="2" s="1"/>
  <c r="W39" i="2" s="1"/>
  <c r="S38" i="2"/>
  <c r="R38" i="2"/>
  <c r="Q38" i="2"/>
  <c r="P38" i="2"/>
  <c r="T38" i="2" s="1"/>
  <c r="W38" i="2" s="1"/>
  <c r="S37" i="2"/>
  <c r="R37" i="2"/>
  <c r="Q37" i="2"/>
  <c r="P37" i="2"/>
  <c r="T37" i="2" s="1"/>
  <c r="W37" i="2" s="1"/>
  <c r="S36" i="2"/>
  <c r="R36" i="2"/>
  <c r="Q36" i="2"/>
  <c r="P36" i="2"/>
  <c r="T36" i="2" s="1"/>
  <c r="W36" i="2" s="1"/>
  <c r="S35" i="2"/>
  <c r="R35" i="2"/>
  <c r="Q35" i="2"/>
  <c r="P35" i="2"/>
  <c r="T35" i="2" s="1"/>
  <c r="W35" i="2" s="1"/>
  <c r="S34" i="2"/>
  <c r="R34" i="2"/>
  <c r="Q34" i="2"/>
  <c r="P34" i="2"/>
  <c r="T34" i="2" s="1"/>
  <c r="W34" i="2" s="1"/>
  <c r="S33" i="2"/>
  <c r="R33" i="2"/>
  <c r="Q33" i="2"/>
  <c r="P33" i="2"/>
  <c r="T33" i="2" s="1"/>
  <c r="W33" i="2" s="1"/>
  <c r="S32" i="2"/>
  <c r="R32" i="2"/>
  <c r="Q32" i="2"/>
  <c r="P32" i="2"/>
  <c r="T32" i="2" s="1"/>
  <c r="W32" i="2" s="1"/>
  <c r="S31" i="2"/>
  <c r="R31" i="2"/>
  <c r="Q31" i="2"/>
  <c r="P31" i="2"/>
  <c r="T31" i="2" s="1"/>
  <c r="W31" i="2" s="1"/>
  <c r="S30" i="2"/>
  <c r="R30" i="2"/>
  <c r="Q30" i="2"/>
  <c r="P30" i="2"/>
  <c r="T30" i="2" s="1"/>
  <c r="W30" i="2" s="1"/>
  <c r="S29" i="2"/>
  <c r="R29" i="2"/>
  <c r="Q29" i="2"/>
  <c r="P29" i="2"/>
  <c r="T29" i="2" s="1"/>
  <c r="W29" i="2" s="1"/>
  <c r="S28" i="2"/>
  <c r="R28" i="2"/>
  <c r="Q28" i="2"/>
  <c r="P28" i="2"/>
  <c r="T28" i="2" s="1"/>
  <c r="W28" i="2" s="1"/>
  <c r="S27" i="2"/>
  <c r="R27" i="2"/>
  <c r="Q27" i="2"/>
  <c r="P27" i="2"/>
  <c r="T27" i="2" s="1"/>
  <c r="W27" i="2" s="1"/>
  <c r="S26" i="2"/>
  <c r="R26" i="2"/>
  <c r="Q26" i="2"/>
  <c r="P26" i="2"/>
  <c r="T26" i="2" s="1"/>
  <c r="W26" i="2" s="1"/>
  <c r="S25" i="2"/>
  <c r="R25" i="2"/>
  <c r="Q25" i="2"/>
  <c r="P25" i="2"/>
  <c r="T25" i="2" s="1"/>
  <c r="W25" i="2" s="1"/>
  <c r="S24" i="2"/>
  <c r="R24" i="2"/>
  <c r="Q24" i="2"/>
  <c r="P24" i="2"/>
  <c r="T24" i="2" s="1"/>
  <c r="W24" i="2" s="1"/>
  <c r="S23" i="2"/>
  <c r="R23" i="2"/>
  <c r="Q23" i="2"/>
  <c r="P23" i="2"/>
  <c r="T23" i="2" s="1"/>
  <c r="W23" i="2" s="1"/>
  <c r="S22" i="2"/>
  <c r="R22" i="2"/>
  <c r="Q22" i="2"/>
  <c r="P22" i="2"/>
  <c r="T22" i="2" s="1"/>
  <c r="W22" i="2" s="1"/>
  <c r="S21" i="2"/>
  <c r="R21" i="2"/>
  <c r="Q21" i="2"/>
  <c r="P21" i="2"/>
  <c r="T21" i="2" s="1"/>
  <c r="S20" i="2"/>
  <c r="R20" i="2"/>
  <c r="Q20" i="2"/>
  <c r="P20" i="2"/>
  <c r="T20" i="2" s="1"/>
  <c r="W20" i="2" s="1"/>
  <c r="S19" i="2"/>
  <c r="R19" i="2"/>
  <c r="Q19" i="2"/>
  <c r="P19" i="2"/>
  <c r="T19" i="2" s="1"/>
  <c r="W19" i="2" s="1"/>
  <c r="S18" i="2"/>
  <c r="R18" i="2"/>
  <c r="Q18" i="2"/>
  <c r="P18" i="2"/>
  <c r="T18" i="2" s="1"/>
  <c r="W18" i="2" s="1"/>
  <c r="S17" i="2"/>
  <c r="R17" i="2"/>
  <c r="Q17" i="2"/>
  <c r="P17" i="2"/>
  <c r="T17" i="2" s="1"/>
  <c r="W17" i="2" s="1"/>
  <c r="S16" i="2"/>
  <c r="R16" i="2"/>
  <c r="Q16" i="2"/>
  <c r="P16" i="2"/>
  <c r="T16" i="2" s="1"/>
  <c r="W16" i="2" s="1"/>
  <c r="L49" i="1"/>
  <c r="I49" i="1"/>
  <c r="F49" i="1"/>
  <c r="Q15" i="2" l="1"/>
  <c r="R15" i="2"/>
  <c r="T42" i="2"/>
  <c r="W46" i="2"/>
  <c r="R41" i="3"/>
  <c r="R14" i="3"/>
  <c r="M49" i="3"/>
  <c r="T14" i="3"/>
  <c r="W14" i="3" s="1"/>
  <c r="W16" i="3"/>
  <c r="W42" i="3"/>
  <c r="T41" i="3"/>
  <c r="O50" i="3"/>
  <c r="Q41" i="3"/>
  <c r="P41" i="3" s="1"/>
  <c r="W21" i="2"/>
  <c r="T15" i="2"/>
  <c r="G48" i="2"/>
  <c r="J49" i="3"/>
  <c r="J50" i="3" s="1"/>
  <c r="S14" i="3"/>
  <c r="G49" i="3"/>
  <c r="P14" i="3"/>
  <c r="P39" i="3"/>
  <c r="S41" i="3"/>
  <c r="I50" i="3"/>
  <c r="Q14" i="3"/>
  <c r="D49" i="3"/>
  <c r="M48" i="2"/>
  <c r="P40" i="2"/>
  <c r="R47" i="2"/>
  <c r="D48" i="2"/>
  <c r="D49" i="2" s="1"/>
  <c r="O49" i="2"/>
  <c r="Q42" i="2"/>
  <c r="P42" i="2" s="1"/>
  <c r="P15" i="2"/>
  <c r="S15" i="2"/>
  <c r="S47" i="2" s="1"/>
  <c r="I49" i="2"/>
  <c r="J48" i="2"/>
  <c r="J49" i="2" l="1"/>
  <c r="P48" i="2" s="1"/>
  <c r="T40" i="2"/>
  <c r="W40" i="2" s="1"/>
  <c r="W42" i="2"/>
  <c r="R48" i="3"/>
  <c r="T39" i="3"/>
  <c r="W39" i="3" s="1"/>
  <c r="T48" i="3"/>
  <c r="W48" i="3" s="1"/>
  <c r="W41" i="3"/>
  <c r="Q48" i="3"/>
  <c r="W15" i="2"/>
  <c r="T47" i="2"/>
  <c r="W47" i="2" s="1"/>
  <c r="S48" i="3"/>
  <c r="Q47" i="2"/>
  <c r="P48" i="3"/>
  <c r="D50" i="3"/>
  <c r="P49" i="3" s="1"/>
  <c r="P47" i="2"/>
  <c r="S45" i="1" l="1"/>
  <c r="P34" i="1" l="1"/>
  <c r="T34" i="1" s="1"/>
  <c r="W34" i="1" s="1"/>
  <c r="S34" i="1"/>
  <c r="R34" i="1"/>
  <c r="Q34" i="1"/>
  <c r="P33" i="1"/>
  <c r="T33" i="1" s="1"/>
  <c r="W33" i="1" s="1"/>
  <c r="S33" i="1"/>
  <c r="R33" i="1"/>
  <c r="Q33" i="1"/>
  <c r="P40" i="1"/>
  <c r="T40" i="1" s="1"/>
  <c r="W40" i="1" s="1"/>
  <c r="S24" i="1"/>
  <c r="S29" i="1"/>
  <c r="S28" i="1"/>
  <c r="S38" i="1"/>
  <c r="S15" i="1"/>
  <c r="S16" i="1"/>
  <c r="S17" i="1"/>
  <c r="S18" i="1"/>
  <c r="S19" i="1"/>
  <c r="S20" i="1"/>
  <c r="S21" i="1"/>
  <c r="S50" i="1" s="1"/>
  <c r="S22" i="1"/>
  <c r="S51" i="1" s="1"/>
  <c r="S23" i="1"/>
  <c r="S25" i="1"/>
  <c r="S26" i="1"/>
  <c r="S27" i="1"/>
  <c r="S30" i="1"/>
  <c r="S31" i="1"/>
  <c r="S32" i="1"/>
  <c r="S35" i="1"/>
  <c r="S36" i="1"/>
  <c r="S37" i="1"/>
  <c r="S48" i="1"/>
  <c r="S47" i="1"/>
  <c r="S42" i="1"/>
  <c r="S43" i="1"/>
  <c r="S40" i="1"/>
  <c r="S39" i="1" s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5" i="1"/>
  <c r="R36" i="1"/>
  <c r="R37" i="1"/>
  <c r="R38" i="1"/>
  <c r="R47" i="1"/>
  <c r="R48" i="1"/>
  <c r="R42" i="1"/>
  <c r="R43" i="1"/>
  <c r="R40" i="1"/>
  <c r="R39" i="1" s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5" i="1"/>
  <c r="Q36" i="1"/>
  <c r="Q37" i="1"/>
  <c r="Q38" i="1"/>
  <c r="Q42" i="1"/>
  <c r="Q43" i="1"/>
  <c r="Q40" i="1"/>
  <c r="Q39" i="1" s="1"/>
  <c r="P15" i="1"/>
  <c r="T15" i="1" s="1"/>
  <c r="P16" i="1"/>
  <c r="T16" i="1" s="1"/>
  <c r="W16" i="1" s="1"/>
  <c r="P17" i="1"/>
  <c r="T17" i="1" s="1"/>
  <c r="W17" i="1" s="1"/>
  <c r="P18" i="1"/>
  <c r="T18" i="1" s="1"/>
  <c r="W18" i="1" s="1"/>
  <c r="P19" i="1"/>
  <c r="T19" i="1" s="1"/>
  <c r="W19" i="1" s="1"/>
  <c r="P20" i="1"/>
  <c r="T20" i="1" s="1"/>
  <c r="W20" i="1" s="1"/>
  <c r="P21" i="1"/>
  <c r="T21" i="1" s="1"/>
  <c r="W21" i="1" s="1"/>
  <c r="P22" i="1"/>
  <c r="T22" i="1" s="1"/>
  <c r="W22" i="1" s="1"/>
  <c r="P23" i="1"/>
  <c r="T23" i="1" s="1"/>
  <c r="W23" i="1" s="1"/>
  <c r="P24" i="1"/>
  <c r="T24" i="1" s="1"/>
  <c r="W24" i="1" s="1"/>
  <c r="P25" i="1"/>
  <c r="T25" i="1" s="1"/>
  <c r="W25" i="1" s="1"/>
  <c r="P26" i="1"/>
  <c r="T26" i="1" s="1"/>
  <c r="W26" i="1" s="1"/>
  <c r="P27" i="1"/>
  <c r="T27" i="1" s="1"/>
  <c r="W27" i="1" s="1"/>
  <c r="P28" i="1"/>
  <c r="T28" i="1" s="1"/>
  <c r="W28" i="1" s="1"/>
  <c r="P29" i="1"/>
  <c r="T29" i="1" s="1"/>
  <c r="W29" i="1" s="1"/>
  <c r="P30" i="1"/>
  <c r="T30" i="1" s="1"/>
  <c r="W30" i="1" s="1"/>
  <c r="P31" i="1"/>
  <c r="T31" i="1" s="1"/>
  <c r="W31" i="1" s="1"/>
  <c r="P32" i="1"/>
  <c r="T32" i="1" s="1"/>
  <c r="W32" i="1" s="1"/>
  <c r="P35" i="1"/>
  <c r="T35" i="1" s="1"/>
  <c r="W35" i="1" s="1"/>
  <c r="P36" i="1"/>
  <c r="T36" i="1" s="1"/>
  <c r="W36" i="1" s="1"/>
  <c r="P37" i="1"/>
  <c r="T37" i="1" s="1"/>
  <c r="W37" i="1" s="1"/>
  <c r="P38" i="1"/>
  <c r="T38" i="1" s="1"/>
  <c r="W38" i="1" s="1"/>
  <c r="P47" i="1"/>
  <c r="T47" i="1" s="1"/>
  <c r="P48" i="1"/>
  <c r="P42" i="1"/>
  <c r="T42" i="1" s="1"/>
  <c r="W42" i="1" s="1"/>
  <c r="P43" i="1"/>
  <c r="T43" i="1" s="1"/>
  <c r="H49" i="1"/>
  <c r="G49" i="1"/>
  <c r="D49" i="1"/>
  <c r="E49" i="1"/>
  <c r="O49" i="1"/>
  <c r="J49" i="1"/>
  <c r="K49" i="1"/>
  <c r="M49" i="1"/>
  <c r="N49" i="1"/>
  <c r="Q47" i="1"/>
  <c r="Q48" i="1"/>
  <c r="W47" i="1" l="1"/>
  <c r="T46" i="1"/>
  <c r="T41" i="1"/>
  <c r="W43" i="1"/>
  <c r="T14" i="1"/>
  <c r="W14" i="1" s="1"/>
  <c r="W15" i="1"/>
  <c r="S41" i="1"/>
  <c r="S46" i="1"/>
  <c r="O51" i="1"/>
  <c r="I51" i="1"/>
  <c r="P46" i="1"/>
  <c r="D50" i="1"/>
  <c r="M50" i="1"/>
  <c r="P39" i="1"/>
  <c r="G50" i="1"/>
  <c r="R46" i="1"/>
  <c r="R14" i="1"/>
  <c r="S14" i="1"/>
  <c r="Q14" i="1"/>
  <c r="J50" i="1"/>
  <c r="P14" i="1"/>
  <c r="T39" i="1" l="1"/>
  <c r="W39" i="1" s="1"/>
  <c r="W41" i="1"/>
  <c r="W46" i="1"/>
  <c r="T49" i="1"/>
  <c r="W49" i="1" s="1"/>
  <c r="J51" i="1"/>
  <c r="P49" i="1"/>
  <c r="R49" i="1"/>
  <c r="D51" i="1"/>
  <c r="Q49" i="1"/>
  <c r="S49" i="1"/>
</calcChain>
</file>

<file path=xl/sharedStrings.xml><?xml version="1.0" encoding="utf-8"?>
<sst xmlns="http://schemas.openxmlformats.org/spreadsheetml/2006/main" count="318" uniqueCount="84">
  <si>
    <t>Załącznik nr 2</t>
  </si>
  <si>
    <t>do Uchwały nr 12/000/2023 Senatu AJP</t>
  </si>
  <si>
    <t>z dnia 21 marca 2022 r.</t>
  </si>
  <si>
    <t>obowiązuje I i II rok studiów od r.a. 2023/2024</t>
  </si>
  <si>
    <t xml:space="preserve">PLAN  STUDIÓW  STACJONARNYCH  II stopnia                 </t>
  </si>
  <si>
    <t>KIERUNEK: FILOLOGIA POLSKA</t>
  </si>
  <si>
    <t>PROFIL: OGÓLNOAKADEMICKI</t>
  </si>
  <si>
    <t>specjalizacja: NAUCZYCIELSKA</t>
  </si>
  <si>
    <t>Lp.</t>
  </si>
  <si>
    <t>Nazwa przedmiotu</t>
  </si>
  <si>
    <t>Forma zaliczenia</t>
  </si>
  <si>
    <t>ROK I</t>
  </si>
  <si>
    <t>ROK II</t>
  </si>
  <si>
    <t>Ogółem</t>
  </si>
  <si>
    <t>w tym:</t>
  </si>
  <si>
    <t>ECTS</t>
  </si>
  <si>
    <t>ECTS  bezpośredni kontakt - zajęcia</t>
  </si>
  <si>
    <t>Konsultacje 15godz./sem</t>
  </si>
  <si>
    <t>Udział w egzaminie</t>
  </si>
  <si>
    <t>Bezpośredni kontakt</t>
  </si>
  <si>
    <t>1 sem.</t>
  </si>
  <si>
    <t>2 sem.</t>
  </si>
  <si>
    <t>3 sem.</t>
  </si>
  <si>
    <t>4 sem.</t>
  </si>
  <si>
    <t>w</t>
  </si>
  <si>
    <t>ćw</t>
  </si>
  <si>
    <t>w.</t>
  </si>
  <si>
    <t>ćw.</t>
  </si>
  <si>
    <t>Moduł 1. Przedmioty kierunkowe</t>
  </si>
  <si>
    <t>Wybrane zagadnienia historii najnowszej świata</t>
  </si>
  <si>
    <t>Zo</t>
  </si>
  <si>
    <t>Analiza kontekst. wybranych dzieł lit. stp.-oświecenia</t>
  </si>
  <si>
    <t>Analiza kontekst. wybranych dzieł lit. romant., pozyt. i Młodej Polski</t>
  </si>
  <si>
    <t>Analiza kontekst. wybr. dzieł lit. pol. po r. 1918</t>
  </si>
  <si>
    <t>Literatura najnowsza polska i obca</t>
  </si>
  <si>
    <t>E</t>
  </si>
  <si>
    <t>Teoria literatury</t>
  </si>
  <si>
    <t>Współczesny język polski</t>
  </si>
  <si>
    <t>Historia języka polskiego</t>
  </si>
  <si>
    <t>Dialektologia</t>
  </si>
  <si>
    <t>Językoznawstwo ogólne</t>
  </si>
  <si>
    <t>Komunikacja kulturowa</t>
  </si>
  <si>
    <t>Pogranicza i kontakty językowe</t>
  </si>
  <si>
    <t>Dzieje języka artystycznego w Polsce</t>
  </si>
  <si>
    <t>Język pisarzy</t>
  </si>
  <si>
    <t>Estetyka i krytyka literacka</t>
  </si>
  <si>
    <t>Metodologia badań literackich</t>
  </si>
  <si>
    <t>Metodogia badań językoznawczych</t>
  </si>
  <si>
    <t>Wykład monograficzny</t>
  </si>
  <si>
    <t>Wykład ogólnowydziałowy</t>
  </si>
  <si>
    <t>Wykład ogólnowydziałowy II</t>
  </si>
  <si>
    <t>Język obcy</t>
  </si>
  <si>
    <t>Kultura regionu</t>
  </si>
  <si>
    <t>Seminarium magisterskie</t>
  </si>
  <si>
    <t>Praca magisterska</t>
  </si>
  <si>
    <t>Moduł 2. Inne przedmioty</t>
  </si>
  <si>
    <t>Bezpieczeństwo i higiena pracy</t>
  </si>
  <si>
    <t>Moduł 3. Przygotowanie w zakresie psychologiczno-pedagogicznym</t>
  </si>
  <si>
    <t>Psychologia</t>
  </si>
  <si>
    <t>Pedagogika</t>
  </si>
  <si>
    <t>3.</t>
  </si>
  <si>
    <t>Pedeutologia</t>
  </si>
  <si>
    <t>4.</t>
  </si>
  <si>
    <t>Praktyka</t>
  </si>
  <si>
    <t xml:space="preserve">      Moduł 4. Przygotowanie w zakresie dydaktycznym</t>
  </si>
  <si>
    <t>Dydaktyka literatury i języka polskiego</t>
  </si>
  <si>
    <t>RAZEM</t>
  </si>
  <si>
    <t>* - liczba godzin zajęć : 25,</t>
  </si>
  <si>
    <t>** - 1 sem = 0,6 pkt.;</t>
  </si>
  <si>
    <t>w zakresie: KOMUNIKACJI MEDIALNEJ</t>
  </si>
  <si>
    <t>Wybrane zagadnienia historii najnowszej i świata</t>
  </si>
  <si>
    <t>Moduł 3: Komunikacja medialna</t>
  </si>
  <si>
    <t>Warsztat dziennikarza</t>
  </si>
  <si>
    <t>Dyskurs medialny</t>
  </si>
  <si>
    <t>Media w środowisku</t>
  </si>
  <si>
    <t xml:space="preserve">** - 1 sem = 0,6 pkt.; </t>
  </si>
  <si>
    <t>w zakresie: KULTUROZNAWSTWA</t>
  </si>
  <si>
    <t>Moduł 3: Kulturoznawstwo</t>
  </si>
  <si>
    <t>Metodologia badań kulturoznawczych</t>
  </si>
  <si>
    <t>Kultura literacka a kultura audiowizualna</t>
  </si>
  <si>
    <t>Antropologia kultury</t>
  </si>
  <si>
    <t>Współczesne problemy pedagogiczne</t>
  </si>
  <si>
    <t>Współczesne problemy socjologiczne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</si>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</sst>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name val="Arial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i/>
      <sz val="10"/>
      <name val="Arial CE"/>
      <family val="2"/>
      <charset val="238"/>
    </font>
    <font>
      <sz val="6"/>
      <name val="Arial CE"/>
      <family val="2"/>
      <charset val="238"/>
    </font>
    <font>
      <i/>
      <sz val="6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i/>
      <sz val="5"/>
      <name val="Arial CE"/>
      <family val="2"/>
      <charset val="238"/>
    </font>
    <font>
      <b/>
      <sz val="6"/>
      <name val="Arial CE"/>
      <family val="2"/>
      <charset val="238"/>
    </font>
    <font>
      <b/>
      <sz val="8"/>
      <color indexed="10"/>
      <name val="Arial CE"/>
      <family val="2"/>
      <charset val="238"/>
    </font>
    <font>
      <i/>
      <sz val="7"/>
      <name val="Arial CE"/>
      <family val="2"/>
      <charset val="238"/>
    </font>
    <font>
      <i/>
      <sz val="7"/>
      <color indexed="10"/>
      <name val="Arial CE"/>
      <family val="2"/>
      <charset val="238"/>
    </font>
    <font>
      <b/>
      <i/>
      <sz val="7"/>
      <name val="Arial CE"/>
      <family val="2"/>
      <charset val="238"/>
    </font>
    <font>
      <b/>
      <sz val="7"/>
      <name val="Arial CE"/>
      <family val="2"/>
      <charset val="238"/>
    </font>
    <font>
      <b/>
      <i/>
      <sz val="7"/>
      <color indexed="10"/>
      <name val="Arial CE"/>
      <family val="2"/>
      <charset val="238"/>
    </font>
    <font>
      <sz val="9"/>
      <name val="Arial CE"/>
      <family val="2"/>
      <charset val="238"/>
    </font>
    <font>
      <b/>
      <i/>
      <sz val="8"/>
      <color indexed="10"/>
      <name val="Arial CE"/>
      <family val="2"/>
      <charset val="238"/>
    </font>
    <font>
      <b/>
      <i/>
      <sz val="8"/>
      <color indexed="10"/>
      <name val="Arial CE"/>
      <charset val="238"/>
    </font>
    <font>
      <sz val="8"/>
      <name val="Arial"/>
      <family val="2"/>
      <charset val="238"/>
    </font>
    <font>
      <b/>
      <i/>
      <sz val="8"/>
      <name val="Arial CE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indexed="10"/>
      <name val="Arial CE"/>
      <family val="2"/>
      <charset val="238"/>
    </font>
    <font>
      <i/>
      <sz val="8"/>
      <color indexed="17"/>
      <name val="Arial CE"/>
      <family val="2"/>
      <charset val="238"/>
    </font>
    <font>
      <sz val="8"/>
      <color indexed="17"/>
      <name val="Arial CE"/>
      <family val="2"/>
      <charset val="238"/>
    </font>
    <font>
      <sz val="7.5"/>
      <name val="Arial CE"/>
      <family val="2"/>
      <charset val="238"/>
    </font>
    <font>
      <i/>
      <sz val="7"/>
      <name val="Arial CE"/>
      <charset val="238"/>
    </font>
    <font>
      <b/>
      <sz val="7"/>
      <name val="Arial CE"/>
      <charset val="238"/>
    </font>
    <font>
      <sz val="7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3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CCFFCC"/>
        <bgColor indexed="2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right" vertical="top"/>
    </xf>
    <xf numFmtId="0" fontId="22" fillId="0" borderId="0" xfId="0" applyFont="1" applyAlignment="1">
      <alignment horizontal="right" vertical="top" wrapText="1"/>
    </xf>
    <xf numFmtId="0" fontId="24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4" fillId="0" borderId="0" xfId="1" applyFont="1" applyAlignment="1">
      <alignment horizontal="center" vertical="top"/>
    </xf>
    <xf numFmtId="0" fontId="2" fillId="4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0" fillId="0" borderId="0" xfId="0" applyFont="1"/>
    <xf numFmtId="0" fontId="31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textRotation="90" wrapText="1"/>
    </xf>
    <xf numFmtId="0" fontId="3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3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4" fillId="0" borderId="0" xfId="1" applyFont="1" applyAlignment="1">
      <alignment horizontal="center" vertical="top"/>
    </xf>
    <xf numFmtId="0" fontId="22" fillId="0" borderId="0" xfId="0" applyFont="1" applyAlignment="1">
      <alignment horizontal="right" vertical="top"/>
    </xf>
    <xf numFmtId="0" fontId="22" fillId="0" borderId="0" xfId="0" applyFont="1" applyAlignment="1">
      <alignment horizontal="right" vertical="top" wrapText="1"/>
    </xf>
    <xf numFmtId="0" fontId="24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1" fillId="3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4"/>
  <sheetViews>
    <sheetView tabSelected="1" zoomScaleNormal="100" zoomScaleSheetLayoutView="100" workbookViewId="0">
      <selection activeCell="A4" sqref="A4:W4"/>
    </sheetView>
  </sheetViews>
  <sheetFormatPr defaultRowHeight="12.75"/>
  <cols>
    <col min="1" max="1" width="2.85546875" customWidth="1"/>
    <col min="2" max="2" width="24.7109375" customWidth="1"/>
    <col min="3" max="3" width="3.7109375" customWidth="1"/>
    <col min="4" max="15" width="4" customWidth="1"/>
    <col min="16" max="16" width="5.28515625" customWidth="1"/>
    <col min="17" max="19" width="4" customWidth="1"/>
    <col min="20" max="20" width="6.28515625" customWidth="1"/>
    <col min="21" max="23" width="4" customWidth="1"/>
  </cols>
  <sheetData>
    <row r="1" spans="1:39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1:39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</row>
    <row r="3" spans="1:39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</row>
    <row r="4" spans="1:39" ht="12.75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</row>
    <row r="5" spans="1:39" ht="12.75" customHeight="1">
      <c r="A5" s="89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>
      <c r="A6" s="85" t="s">
        <v>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</row>
    <row r="7" spans="1:39" ht="15" customHeight="1">
      <c r="A7" s="90" t="s">
        <v>6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32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</row>
    <row r="8" spans="1:39" ht="8.2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ht="15" customHeight="1">
      <c r="A9" s="86" t="s">
        <v>7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</row>
    <row r="10" spans="1:39" ht="15" customHeight="1">
      <c r="A10" s="1"/>
      <c r="B10" s="2"/>
      <c r="C10" s="3"/>
      <c r="D10" s="4"/>
      <c r="E10" s="4"/>
      <c r="F10" s="5"/>
      <c r="G10" s="4"/>
      <c r="H10" s="4"/>
      <c r="I10" s="5"/>
      <c r="J10" s="6"/>
      <c r="K10" s="6"/>
      <c r="L10" s="7"/>
      <c r="M10" s="4"/>
      <c r="N10" s="4"/>
      <c r="O10" s="5"/>
      <c r="P10" s="8"/>
      <c r="Q10" s="9"/>
      <c r="R10" s="9"/>
      <c r="S10" s="10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</row>
    <row r="11" spans="1:39">
      <c r="A11" s="80" t="s">
        <v>8</v>
      </c>
      <c r="B11" s="80" t="s">
        <v>9</v>
      </c>
      <c r="C11" s="81" t="s">
        <v>10</v>
      </c>
      <c r="D11" s="83" t="s">
        <v>11</v>
      </c>
      <c r="E11" s="83"/>
      <c r="F11" s="83"/>
      <c r="G11" s="83"/>
      <c r="H11" s="83"/>
      <c r="I11" s="83"/>
      <c r="J11" s="83" t="s">
        <v>12</v>
      </c>
      <c r="K11" s="83"/>
      <c r="L11" s="83"/>
      <c r="M11" s="83"/>
      <c r="N11" s="83"/>
      <c r="O11" s="83"/>
      <c r="P11" s="70" t="s">
        <v>13</v>
      </c>
      <c r="Q11" s="71" t="s">
        <v>14</v>
      </c>
      <c r="R11" s="71"/>
      <c r="S11" s="72" t="s">
        <v>15</v>
      </c>
      <c r="T11" s="75" t="s">
        <v>16</v>
      </c>
      <c r="U11" s="75" t="s">
        <v>17</v>
      </c>
      <c r="V11" s="75" t="s">
        <v>18</v>
      </c>
      <c r="W11" s="75" t="s">
        <v>19</v>
      </c>
    </row>
    <row r="12" spans="1:39" ht="18" customHeight="1">
      <c r="A12" s="80"/>
      <c r="B12" s="80"/>
      <c r="C12" s="81"/>
      <c r="D12" s="73" t="s">
        <v>20</v>
      </c>
      <c r="E12" s="73"/>
      <c r="F12" s="72" t="s">
        <v>15</v>
      </c>
      <c r="G12" s="73" t="s">
        <v>21</v>
      </c>
      <c r="H12" s="73"/>
      <c r="I12" s="72" t="s">
        <v>15</v>
      </c>
      <c r="J12" s="84" t="s">
        <v>22</v>
      </c>
      <c r="K12" s="84"/>
      <c r="L12" s="72" t="s">
        <v>15</v>
      </c>
      <c r="M12" s="84" t="s">
        <v>23</v>
      </c>
      <c r="N12" s="84"/>
      <c r="O12" s="72" t="s">
        <v>15</v>
      </c>
      <c r="P12" s="70"/>
      <c r="Q12" s="71"/>
      <c r="R12" s="71"/>
      <c r="S12" s="72"/>
      <c r="T12" s="75"/>
      <c r="U12" s="75"/>
      <c r="V12" s="82"/>
      <c r="W12" s="75"/>
    </row>
    <row r="13" spans="1:39" ht="18" customHeight="1">
      <c r="A13" s="80"/>
      <c r="B13" s="80"/>
      <c r="C13" s="81"/>
      <c r="D13" s="12" t="s">
        <v>24</v>
      </c>
      <c r="E13" s="12" t="s">
        <v>25</v>
      </c>
      <c r="F13" s="72"/>
      <c r="G13" s="12" t="s">
        <v>24</v>
      </c>
      <c r="H13" s="12" t="s">
        <v>25</v>
      </c>
      <c r="I13" s="72"/>
      <c r="J13" s="13" t="s">
        <v>24</v>
      </c>
      <c r="K13" s="13" t="s">
        <v>25</v>
      </c>
      <c r="L13" s="72"/>
      <c r="M13" s="13" t="s">
        <v>24</v>
      </c>
      <c r="N13" s="13" t="s">
        <v>25</v>
      </c>
      <c r="O13" s="72"/>
      <c r="P13" s="70"/>
      <c r="Q13" s="14" t="s">
        <v>26</v>
      </c>
      <c r="R13" s="14" t="s">
        <v>27</v>
      </c>
      <c r="S13" s="72"/>
      <c r="T13" s="75"/>
      <c r="U13" s="75"/>
      <c r="V13" s="82"/>
      <c r="W13" s="75"/>
    </row>
    <row r="14" spans="1:39" ht="18" customHeight="1">
      <c r="A14" s="74" t="s">
        <v>28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15">
        <f t="shared" ref="P14:S14" si="0">SUM(P15:P38)</f>
        <v>780</v>
      </c>
      <c r="Q14" s="15">
        <f t="shared" si="0"/>
        <v>330</v>
      </c>
      <c r="R14" s="15">
        <f t="shared" si="0"/>
        <v>450</v>
      </c>
      <c r="S14" s="16">
        <f t="shared" si="0"/>
        <v>106</v>
      </c>
      <c r="T14" s="52">
        <f t="shared" ref="T14:V14" si="1">SUM(T15:T38)</f>
        <v>31.2</v>
      </c>
      <c r="U14" s="52">
        <f t="shared" si="1"/>
        <v>18.599999999999998</v>
      </c>
      <c r="V14" s="52">
        <f t="shared" si="1"/>
        <v>11</v>
      </c>
      <c r="W14" s="53">
        <f>T14+U14+V14</f>
        <v>60.8</v>
      </c>
    </row>
    <row r="15" spans="1:39" ht="21" customHeight="1">
      <c r="A15" s="45">
        <v>1</v>
      </c>
      <c r="B15" s="44" t="s">
        <v>29</v>
      </c>
      <c r="C15" s="17" t="s">
        <v>30</v>
      </c>
      <c r="D15" s="35"/>
      <c r="E15" s="35"/>
      <c r="F15" s="36"/>
      <c r="G15" s="35">
        <v>30</v>
      </c>
      <c r="H15" s="35"/>
      <c r="I15" s="36">
        <v>4</v>
      </c>
      <c r="J15" s="37"/>
      <c r="K15" s="37"/>
      <c r="L15" s="48"/>
      <c r="M15" s="37"/>
      <c r="N15" s="37"/>
      <c r="O15" s="48"/>
      <c r="P15" s="18">
        <f>SUM(D15:E15,G15:H15,J15:K15,M15:N15)</f>
        <v>30</v>
      </c>
      <c r="Q15" s="17">
        <f>D15+G15+J15+M15</f>
        <v>30</v>
      </c>
      <c r="R15" s="17">
        <f>E15+H15+K15+N15</f>
        <v>0</v>
      </c>
      <c r="S15" s="19">
        <f>F15+I15+L15+O15</f>
        <v>4</v>
      </c>
      <c r="T15" s="54">
        <f>P15/25</f>
        <v>1.2</v>
      </c>
      <c r="U15" s="54">
        <v>0.6</v>
      </c>
      <c r="V15" s="54">
        <v>0</v>
      </c>
      <c r="W15" s="55">
        <f>T15+U15+V15</f>
        <v>1.7999999999999998</v>
      </c>
    </row>
    <row r="16" spans="1:39" ht="21" customHeight="1">
      <c r="A16" s="45">
        <v>2</v>
      </c>
      <c r="B16" s="44" t="s">
        <v>31</v>
      </c>
      <c r="C16" s="17" t="s">
        <v>30</v>
      </c>
      <c r="D16" s="35"/>
      <c r="E16" s="35">
        <v>30</v>
      </c>
      <c r="F16" s="36">
        <v>4</v>
      </c>
      <c r="G16" s="35"/>
      <c r="H16" s="35"/>
      <c r="I16" s="36"/>
      <c r="J16" s="37"/>
      <c r="K16" s="37"/>
      <c r="L16" s="48"/>
      <c r="M16" s="37"/>
      <c r="N16" s="37"/>
      <c r="O16" s="48"/>
      <c r="P16" s="18">
        <f t="shared" ref="P16:P38" si="2">SUM(D16:E16,G16:H16,J16:K16,M16:N16)</f>
        <v>30</v>
      </c>
      <c r="Q16" s="17">
        <f t="shared" ref="Q16:S38" si="3">D16+G16+J16+M16</f>
        <v>0</v>
      </c>
      <c r="R16" s="17">
        <f t="shared" si="3"/>
        <v>30</v>
      </c>
      <c r="S16" s="19">
        <f t="shared" si="3"/>
        <v>4</v>
      </c>
      <c r="T16" s="54">
        <f t="shared" ref="T16:T38" si="4">P16/25</f>
        <v>1.2</v>
      </c>
      <c r="U16" s="54">
        <v>0.6</v>
      </c>
      <c r="V16" s="54">
        <v>0</v>
      </c>
      <c r="W16" s="55">
        <f t="shared" ref="W16:W47" si="5">T16+U16+V16</f>
        <v>1.7999999999999998</v>
      </c>
    </row>
    <row r="17" spans="1:23" ht="21" customHeight="1">
      <c r="A17" s="45">
        <v>3</v>
      </c>
      <c r="B17" s="44" t="s">
        <v>32</v>
      </c>
      <c r="C17" s="17" t="s">
        <v>30</v>
      </c>
      <c r="D17" s="38"/>
      <c r="E17" s="35"/>
      <c r="F17" s="36"/>
      <c r="G17" s="35"/>
      <c r="H17" s="35">
        <v>30</v>
      </c>
      <c r="I17" s="36">
        <v>6</v>
      </c>
      <c r="J17" s="37"/>
      <c r="K17" s="37"/>
      <c r="L17" s="48"/>
      <c r="M17" s="37"/>
      <c r="N17" s="37"/>
      <c r="O17" s="48"/>
      <c r="P17" s="18">
        <f t="shared" si="2"/>
        <v>30</v>
      </c>
      <c r="Q17" s="17">
        <f t="shared" si="3"/>
        <v>0</v>
      </c>
      <c r="R17" s="17">
        <f t="shared" si="3"/>
        <v>30</v>
      </c>
      <c r="S17" s="19">
        <f t="shared" si="3"/>
        <v>6</v>
      </c>
      <c r="T17" s="54">
        <f t="shared" si="4"/>
        <v>1.2</v>
      </c>
      <c r="U17" s="54">
        <v>0.6</v>
      </c>
      <c r="V17" s="54">
        <v>0</v>
      </c>
      <c r="W17" s="55">
        <f t="shared" si="5"/>
        <v>1.7999999999999998</v>
      </c>
    </row>
    <row r="18" spans="1:23" ht="21" customHeight="1">
      <c r="A18" s="45">
        <v>4</v>
      </c>
      <c r="B18" s="44" t="s">
        <v>33</v>
      </c>
      <c r="C18" s="17" t="s">
        <v>30</v>
      </c>
      <c r="D18" s="35"/>
      <c r="E18" s="35"/>
      <c r="F18" s="36"/>
      <c r="G18" s="38"/>
      <c r="H18" s="35"/>
      <c r="I18" s="36"/>
      <c r="J18" s="37"/>
      <c r="K18" s="37">
        <v>30</v>
      </c>
      <c r="L18" s="48">
        <v>4</v>
      </c>
      <c r="M18" s="37"/>
      <c r="N18" s="37"/>
      <c r="O18" s="48"/>
      <c r="P18" s="18">
        <f t="shared" si="2"/>
        <v>30</v>
      </c>
      <c r="Q18" s="17">
        <f t="shared" si="3"/>
        <v>0</v>
      </c>
      <c r="R18" s="17">
        <f t="shared" si="3"/>
        <v>30</v>
      </c>
      <c r="S18" s="19">
        <f t="shared" si="3"/>
        <v>4</v>
      </c>
      <c r="T18" s="54">
        <f t="shared" si="4"/>
        <v>1.2</v>
      </c>
      <c r="U18" s="54">
        <v>0.6</v>
      </c>
      <c r="V18" s="54">
        <v>0</v>
      </c>
      <c r="W18" s="55">
        <f t="shared" si="5"/>
        <v>1.7999999999999998</v>
      </c>
    </row>
    <row r="19" spans="1:23" ht="21" customHeight="1">
      <c r="A19" s="45">
        <v>5</v>
      </c>
      <c r="B19" s="44" t="s">
        <v>34</v>
      </c>
      <c r="C19" s="17" t="s">
        <v>35</v>
      </c>
      <c r="D19" s="39"/>
      <c r="E19" s="35"/>
      <c r="F19" s="36"/>
      <c r="G19" s="35"/>
      <c r="H19" s="35"/>
      <c r="I19" s="49"/>
      <c r="J19" s="40"/>
      <c r="K19" s="40"/>
      <c r="L19" s="41"/>
      <c r="M19" s="37">
        <v>15</v>
      </c>
      <c r="N19" s="37">
        <v>15</v>
      </c>
      <c r="O19" s="48">
        <v>4</v>
      </c>
      <c r="P19" s="18">
        <f t="shared" si="2"/>
        <v>30</v>
      </c>
      <c r="Q19" s="17">
        <f t="shared" si="3"/>
        <v>15</v>
      </c>
      <c r="R19" s="17">
        <f t="shared" si="3"/>
        <v>15</v>
      </c>
      <c r="S19" s="19">
        <f t="shared" si="3"/>
        <v>4</v>
      </c>
      <c r="T19" s="54">
        <f t="shared" si="4"/>
        <v>1.2</v>
      </c>
      <c r="U19" s="54">
        <v>0</v>
      </c>
      <c r="V19" s="54">
        <v>2</v>
      </c>
      <c r="W19" s="55">
        <f t="shared" si="5"/>
        <v>3.2</v>
      </c>
    </row>
    <row r="20" spans="1:23" ht="21" customHeight="1">
      <c r="A20" s="45">
        <v>6</v>
      </c>
      <c r="B20" s="44" t="s">
        <v>36</v>
      </c>
      <c r="C20" s="17" t="s">
        <v>30</v>
      </c>
      <c r="D20" s="35">
        <v>15</v>
      </c>
      <c r="E20" s="62">
        <v>15</v>
      </c>
      <c r="F20" s="36">
        <v>2</v>
      </c>
      <c r="G20" s="35"/>
      <c r="H20" s="35"/>
      <c r="I20" s="49"/>
      <c r="J20" s="40"/>
      <c r="K20" s="40"/>
      <c r="L20" s="41"/>
      <c r="M20" s="40"/>
      <c r="N20" s="40"/>
      <c r="O20" s="41"/>
      <c r="P20" s="18">
        <f t="shared" si="2"/>
        <v>30</v>
      </c>
      <c r="Q20" s="17">
        <f t="shared" si="3"/>
        <v>15</v>
      </c>
      <c r="R20" s="17">
        <f t="shared" si="3"/>
        <v>15</v>
      </c>
      <c r="S20" s="19">
        <f t="shared" si="3"/>
        <v>2</v>
      </c>
      <c r="T20" s="54">
        <f t="shared" si="4"/>
        <v>1.2</v>
      </c>
      <c r="U20" s="54">
        <v>0.6</v>
      </c>
      <c r="V20" s="54">
        <v>0</v>
      </c>
      <c r="W20" s="55">
        <f t="shared" si="5"/>
        <v>1.7999999999999998</v>
      </c>
    </row>
    <row r="21" spans="1:23" ht="21" customHeight="1">
      <c r="A21" s="45">
        <v>7</v>
      </c>
      <c r="B21" s="44" t="s">
        <v>37</v>
      </c>
      <c r="C21" s="17" t="s">
        <v>35</v>
      </c>
      <c r="D21" s="35"/>
      <c r="E21" s="35">
        <v>30</v>
      </c>
      <c r="F21" s="50">
        <v>4</v>
      </c>
      <c r="G21" s="35"/>
      <c r="H21" s="35"/>
      <c r="I21" s="36"/>
      <c r="J21" s="37"/>
      <c r="K21" s="37"/>
      <c r="L21" s="48"/>
      <c r="M21" s="37"/>
      <c r="N21" s="37"/>
      <c r="O21" s="48"/>
      <c r="P21" s="18">
        <f t="shared" si="2"/>
        <v>30</v>
      </c>
      <c r="Q21" s="17">
        <f t="shared" si="3"/>
        <v>0</v>
      </c>
      <c r="R21" s="17">
        <f t="shared" si="3"/>
        <v>30</v>
      </c>
      <c r="S21" s="19">
        <f t="shared" si="3"/>
        <v>4</v>
      </c>
      <c r="T21" s="54">
        <f t="shared" si="4"/>
        <v>1.2</v>
      </c>
      <c r="U21" s="54">
        <v>0.6</v>
      </c>
      <c r="V21" s="54">
        <v>2</v>
      </c>
      <c r="W21" s="55">
        <f t="shared" si="5"/>
        <v>3.8</v>
      </c>
    </row>
    <row r="22" spans="1:23" ht="21" customHeight="1">
      <c r="A22" s="45">
        <v>8</v>
      </c>
      <c r="B22" s="44" t="s">
        <v>38</v>
      </c>
      <c r="C22" s="17" t="s">
        <v>35</v>
      </c>
      <c r="D22" s="38"/>
      <c r="E22" s="35"/>
      <c r="F22" s="36"/>
      <c r="G22" s="35"/>
      <c r="H22" s="35"/>
      <c r="I22" s="36"/>
      <c r="J22" s="37">
        <v>15</v>
      </c>
      <c r="K22" s="63">
        <v>15</v>
      </c>
      <c r="L22" s="48">
        <v>3</v>
      </c>
      <c r="M22" s="37"/>
      <c r="N22" s="37"/>
      <c r="O22" s="48"/>
      <c r="P22" s="18">
        <f t="shared" si="2"/>
        <v>30</v>
      </c>
      <c r="Q22" s="17">
        <f t="shared" si="3"/>
        <v>15</v>
      </c>
      <c r="R22" s="17">
        <f t="shared" si="3"/>
        <v>15</v>
      </c>
      <c r="S22" s="19">
        <f t="shared" si="3"/>
        <v>3</v>
      </c>
      <c r="T22" s="54">
        <f t="shared" si="4"/>
        <v>1.2</v>
      </c>
      <c r="U22" s="54">
        <v>0.6</v>
      </c>
      <c r="V22" s="54">
        <v>1</v>
      </c>
      <c r="W22" s="55">
        <f t="shared" si="5"/>
        <v>2.8</v>
      </c>
    </row>
    <row r="23" spans="1:23" ht="21" customHeight="1">
      <c r="A23" s="45">
        <v>9</v>
      </c>
      <c r="B23" s="44" t="s">
        <v>39</v>
      </c>
      <c r="C23" s="17" t="s">
        <v>30</v>
      </c>
      <c r="D23" s="35">
        <v>15</v>
      </c>
      <c r="E23" s="35">
        <v>15</v>
      </c>
      <c r="F23" s="36">
        <v>3</v>
      </c>
      <c r="G23" s="35"/>
      <c r="H23" s="35"/>
      <c r="I23" s="36"/>
      <c r="J23" s="37"/>
      <c r="K23" s="37"/>
      <c r="L23" s="48"/>
      <c r="M23" s="37"/>
      <c r="N23" s="37"/>
      <c r="O23" s="48"/>
      <c r="P23" s="18">
        <f t="shared" si="2"/>
        <v>30</v>
      </c>
      <c r="Q23" s="17">
        <f t="shared" si="3"/>
        <v>15</v>
      </c>
      <c r="R23" s="17">
        <f t="shared" si="3"/>
        <v>15</v>
      </c>
      <c r="S23" s="19">
        <f t="shared" si="3"/>
        <v>3</v>
      </c>
      <c r="T23" s="54">
        <f t="shared" si="4"/>
        <v>1.2</v>
      </c>
      <c r="U23" s="54">
        <v>0.6</v>
      </c>
      <c r="V23" s="54">
        <v>0</v>
      </c>
      <c r="W23" s="55">
        <f t="shared" si="5"/>
        <v>1.7999999999999998</v>
      </c>
    </row>
    <row r="24" spans="1:23" ht="21" customHeight="1">
      <c r="A24" s="45">
        <v>10</v>
      </c>
      <c r="B24" s="44" t="s">
        <v>40</v>
      </c>
      <c r="C24" s="17" t="s">
        <v>35</v>
      </c>
      <c r="D24" s="35"/>
      <c r="E24" s="35"/>
      <c r="F24" s="36"/>
      <c r="G24" s="38"/>
      <c r="H24" s="35"/>
      <c r="I24" s="36"/>
      <c r="J24" s="37">
        <v>30</v>
      </c>
      <c r="K24" s="37"/>
      <c r="L24" s="48">
        <v>4</v>
      </c>
      <c r="M24" s="37"/>
      <c r="N24" s="37"/>
      <c r="O24" s="48"/>
      <c r="P24" s="18">
        <f t="shared" si="2"/>
        <v>30</v>
      </c>
      <c r="Q24" s="17">
        <f t="shared" si="3"/>
        <v>30</v>
      </c>
      <c r="R24" s="17">
        <f t="shared" si="3"/>
        <v>0</v>
      </c>
      <c r="S24" s="19">
        <f t="shared" si="3"/>
        <v>4</v>
      </c>
      <c r="T24" s="54">
        <f t="shared" si="4"/>
        <v>1.2</v>
      </c>
      <c r="U24" s="54">
        <v>0.6</v>
      </c>
      <c r="V24" s="54">
        <v>2</v>
      </c>
      <c r="W24" s="55">
        <f t="shared" si="5"/>
        <v>3.8</v>
      </c>
    </row>
    <row r="25" spans="1:23" ht="21" customHeight="1">
      <c r="A25" s="45">
        <v>11</v>
      </c>
      <c r="B25" s="44" t="s">
        <v>41</v>
      </c>
      <c r="C25" s="17" t="s">
        <v>30</v>
      </c>
      <c r="D25" s="35"/>
      <c r="E25" s="35"/>
      <c r="F25" s="36"/>
      <c r="G25" s="35"/>
      <c r="H25" s="35">
        <v>15</v>
      </c>
      <c r="I25" s="36">
        <v>3</v>
      </c>
      <c r="J25" s="42"/>
      <c r="K25" s="37"/>
      <c r="L25" s="48"/>
      <c r="M25" s="37"/>
      <c r="N25" s="37"/>
      <c r="O25" s="48"/>
      <c r="P25" s="18">
        <f t="shared" si="2"/>
        <v>15</v>
      </c>
      <c r="Q25" s="17">
        <f t="shared" si="3"/>
        <v>0</v>
      </c>
      <c r="R25" s="17">
        <f t="shared" si="3"/>
        <v>15</v>
      </c>
      <c r="S25" s="19">
        <f t="shared" si="3"/>
        <v>3</v>
      </c>
      <c r="T25" s="54">
        <f t="shared" si="4"/>
        <v>0.6</v>
      </c>
      <c r="U25" s="54">
        <v>0.6</v>
      </c>
      <c r="V25" s="54">
        <v>0</v>
      </c>
      <c r="W25" s="55">
        <f t="shared" si="5"/>
        <v>1.2</v>
      </c>
    </row>
    <row r="26" spans="1:23" ht="21" customHeight="1">
      <c r="A26" s="45">
        <v>12</v>
      </c>
      <c r="B26" s="44" t="s">
        <v>42</v>
      </c>
      <c r="C26" s="17" t="s">
        <v>30</v>
      </c>
      <c r="D26" s="35"/>
      <c r="E26" s="35"/>
      <c r="F26" s="36"/>
      <c r="G26" s="35"/>
      <c r="H26" s="35"/>
      <c r="I26" s="36"/>
      <c r="J26" s="42">
        <v>15</v>
      </c>
      <c r="K26" s="37">
        <v>15</v>
      </c>
      <c r="L26" s="48">
        <v>2</v>
      </c>
      <c r="M26" s="37"/>
      <c r="N26" s="37"/>
      <c r="O26" s="48"/>
      <c r="P26" s="18">
        <f t="shared" si="2"/>
        <v>30</v>
      </c>
      <c r="Q26" s="17">
        <f t="shared" si="3"/>
        <v>15</v>
      </c>
      <c r="R26" s="17">
        <f t="shared" si="3"/>
        <v>15</v>
      </c>
      <c r="S26" s="19">
        <f t="shared" si="3"/>
        <v>2</v>
      </c>
      <c r="T26" s="54">
        <f t="shared" si="4"/>
        <v>1.2</v>
      </c>
      <c r="U26" s="54">
        <v>0.6</v>
      </c>
      <c r="V26" s="54">
        <v>0</v>
      </c>
      <c r="W26" s="55">
        <f t="shared" si="5"/>
        <v>1.7999999999999998</v>
      </c>
    </row>
    <row r="27" spans="1:23" ht="21" customHeight="1">
      <c r="A27" s="45">
        <v>13</v>
      </c>
      <c r="B27" s="44" t="s">
        <v>43</v>
      </c>
      <c r="C27" s="17" t="s">
        <v>30</v>
      </c>
      <c r="D27" s="35"/>
      <c r="E27" s="35"/>
      <c r="F27" s="36"/>
      <c r="G27" s="35">
        <v>15</v>
      </c>
      <c r="H27" s="35"/>
      <c r="I27" s="36">
        <v>3</v>
      </c>
      <c r="J27" s="37"/>
      <c r="K27" s="37"/>
      <c r="L27" s="48"/>
      <c r="M27" s="37"/>
      <c r="N27" s="37"/>
      <c r="O27" s="48"/>
      <c r="P27" s="18">
        <f t="shared" si="2"/>
        <v>15</v>
      </c>
      <c r="Q27" s="17">
        <f t="shared" si="3"/>
        <v>15</v>
      </c>
      <c r="R27" s="17">
        <f t="shared" si="3"/>
        <v>0</v>
      </c>
      <c r="S27" s="19">
        <f t="shared" si="3"/>
        <v>3</v>
      </c>
      <c r="T27" s="54">
        <f t="shared" si="4"/>
        <v>0.6</v>
      </c>
      <c r="U27" s="54">
        <v>0.6</v>
      </c>
      <c r="V27" s="54">
        <v>0</v>
      </c>
      <c r="W27" s="55">
        <f t="shared" si="5"/>
        <v>1.2</v>
      </c>
    </row>
    <row r="28" spans="1:23" ht="21" customHeight="1">
      <c r="A28" s="45">
        <v>14</v>
      </c>
      <c r="B28" s="44" t="s">
        <v>44</v>
      </c>
      <c r="C28" s="17" t="s">
        <v>30</v>
      </c>
      <c r="D28" s="35"/>
      <c r="E28" s="35"/>
      <c r="F28" s="36"/>
      <c r="G28" s="35"/>
      <c r="H28" s="35"/>
      <c r="I28" s="36"/>
      <c r="J28" s="37">
        <v>15</v>
      </c>
      <c r="K28" s="37">
        <v>15</v>
      </c>
      <c r="L28" s="48">
        <v>2</v>
      </c>
      <c r="M28" s="37"/>
      <c r="N28" s="37"/>
      <c r="O28" s="48"/>
      <c r="P28" s="18">
        <f t="shared" si="2"/>
        <v>30</v>
      </c>
      <c r="Q28" s="17">
        <f t="shared" si="3"/>
        <v>15</v>
      </c>
      <c r="R28" s="17">
        <f t="shared" si="3"/>
        <v>15</v>
      </c>
      <c r="S28" s="19">
        <f t="shared" si="3"/>
        <v>2</v>
      </c>
      <c r="T28" s="54">
        <f t="shared" si="4"/>
        <v>1.2</v>
      </c>
      <c r="U28" s="54">
        <v>0.6</v>
      </c>
      <c r="V28" s="54">
        <v>0</v>
      </c>
      <c r="W28" s="55">
        <f t="shared" si="5"/>
        <v>1.7999999999999998</v>
      </c>
    </row>
    <row r="29" spans="1:23" ht="21" customHeight="1">
      <c r="A29" s="45">
        <v>15</v>
      </c>
      <c r="B29" s="44" t="s">
        <v>45</v>
      </c>
      <c r="C29" s="17" t="s">
        <v>30</v>
      </c>
      <c r="D29" s="35"/>
      <c r="E29" s="35"/>
      <c r="F29" s="36"/>
      <c r="G29" s="35"/>
      <c r="H29" s="35"/>
      <c r="I29" s="36"/>
      <c r="J29" s="37">
        <v>15</v>
      </c>
      <c r="K29" s="37">
        <v>15</v>
      </c>
      <c r="L29" s="48">
        <v>2</v>
      </c>
      <c r="M29" s="37"/>
      <c r="N29" s="37"/>
      <c r="O29" s="48"/>
      <c r="P29" s="18">
        <f t="shared" si="2"/>
        <v>30</v>
      </c>
      <c r="Q29" s="17">
        <f t="shared" si="3"/>
        <v>15</v>
      </c>
      <c r="R29" s="17">
        <f t="shared" si="3"/>
        <v>15</v>
      </c>
      <c r="S29" s="19">
        <f t="shared" si="3"/>
        <v>2</v>
      </c>
      <c r="T29" s="54">
        <f t="shared" si="4"/>
        <v>1.2</v>
      </c>
      <c r="U29" s="54">
        <v>0.6</v>
      </c>
      <c r="V29" s="54">
        <v>0</v>
      </c>
      <c r="W29" s="55">
        <f t="shared" si="5"/>
        <v>1.7999999999999998</v>
      </c>
    </row>
    <row r="30" spans="1:23" ht="21" customHeight="1">
      <c r="A30" s="45">
        <v>16</v>
      </c>
      <c r="B30" s="44" t="s">
        <v>46</v>
      </c>
      <c r="C30" s="17" t="s">
        <v>30</v>
      </c>
      <c r="D30" s="35">
        <v>15</v>
      </c>
      <c r="E30" s="35">
        <v>15</v>
      </c>
      <c r="F30" s="36">
        <v>4</v>
      </c>
      <c r="G30" s="35"/>
      <c r="H30" s="35"/>
      <c r="I30" s="36"/>
      <c r="J30" s="37"/>
      <c r="K30" s="37"/>
      <c r="L30" s="48"/>
      <c r="M30" s="37"/>
      <c r="N30" s="37"/>
      <c r="O30" s="48"/>
      <c r="P30" s="18">
        <f t="shared" si="2"/>
        <v>30</v>
      </c>
      <c r="Q30" s="17">
        <f t="shared" si="3"/>
        <v>15</v>
      </c>
      <c r="R30" s="17">
        <f t="shared" si="3"/>
        <v>15</v>
      </c>
      <c r="S30" s="19">
        <f t="shared" si="3"/>
        <v>4</v>
      </c>
      <c r="T30" s="54">
        <f t="shared" si="4"/>
        <v>1.2</v>
      </c>
      <c r="U30" s="54">
        <v>0.6</v>
      </c>
      <c r="V30" s="54">
        <v>0</v>
      </c>
      <c r="W30" s="55">
        <f t="shared" si="5"/>
        <v>1.7999999999999998</v>
      </c>
    </row>
    <row r="31" spans="1:23" ht="21" customHeight="1">
      <c r="A31" s="45">
        <v>17</v>
      </c>
      <c r="B31" s="44" t="s">
        <v>47</v>
      </c>
      <c r="C31" s="17" t="s">
        <v>30</v>
      </c>
      <c r="D31" s="35">
        <v>15</v>
      </c>
      <c r="E31" s="35">
        <v>15</v>
      </c>
      <c r="F31" s="36">
        <v>4</v>
      </c>
      <c r="G31" s="35"/>
      <c r="H31" s="35"/>
      <c r="I31" s="36"/>
      <c r="J31" s="37"/>
      <c r="K31" s="37"/>
      <c r="L31" s="48"/>
      <c r="M31" s="37"/>
      <c r="N31" s="37"/>
      <c r="O31" s="48"/>
      <c r="P31" s="18">
        <f t="shared" si="2"/>
        <v>30</v>
      </c>
      <c r="Q31" s="17">
        <f t="shared" si="3"/>
        <v>15</v>
      </c>
      <c r="R31" s="17">
        <f t="shared" si="3"/>
        <v>15</v>
      </c>
      <c r="S31" s="19">
        <f t="shared" si="3"/>
        <v>4</v>
      </c>
      <c r="T31" s="54">
        <f t="shared" si="4"/>
        <v>1.2</v>
      </c>
      <c r="U31" s="54">
        <v>0.6</v>
      </c>
      <c r="V31" s="54">
        <v>0</v>
      </c>
      <c r="W31" s="55">
        <f t="shared" si="5"/>
        <v>1.7999999999999998</v>
      </c>
    </row>
    <row r="32" spans="1:23" ht="21" customHeight="1">
      <c r="A32" s="45">
        <v>18</v>
      </c>
      <c r="B32" s="44" t="s">
        <v>48</v>
      </c>
      <c r="C32" s="17" t="s">
        <v>30</v>
      </c>
      <c r="D32" s="35">
        <v>30</v>
      </c>
      <c r="E32" s="35"/>
      <c r="F32" s="36">
        <v>3</v>
      </c>
      <c r="G32" s="35">
        <v>30</v>
      </c>
      <c r="H32" s="35"/>
      <c r="I32" s="36">
        <v>3</v>
      </c>
      <c r="J32" s="37">
        <v>30</v>
      </c>
      <c r="K32" s="37"/>
      <c r="L32" s="48">
        <v>3</v>
      </c>
      <c r="M32" s="37"/>
      <c r="N32" s="37"/>
      <c r="O32" s="48"/>
      <c r="P32" s="18">
        <f t="shared" si="2"/>
        <v>90</v>
      </c>
      <c r="Q32" s="17">
        <f t="shared" si="3"/>
        <v>90</v>
      </c>
      <c r="R32" s="17">
        <f t="shared" si="3"/>
        <v>0</v>
      </c>
      <c r="S32" s="19">
        <f t="shared" si="3"/>
        <v>9</v>
      </c>
      <c r="T32" s="54">
        <f t="shared" si="4"/>
        <v>3.6</v>
      </c>
      <c r="U32" s="54">
        <v>1.8</v>
      </c>
      <c r="V32" s="54">
        <v>0</v>
      </c>
      <c r="W32" s="55">
        <f t="shared" si="5"/>
        <v>5.4</v>
      </c>
    </row>
    <row r="33" spans="1:23" ht="21" customHeight="1">
      <c r="A33" s="45">
        <v>19</v>
      </c>
      <c r="B33" s="44" t="s">
        <v>49</v>
      </c>
      <c r="C33" s="17" t="s">
        <v>30</v>
      </c>
      <c r="D33" s="35"/>
      <c r="E33" s="35"/>
      <c r="F33" s="36"/>
      <c r="G33" s="35"/>
      <c r="H33" s="35"/>
      <c r="I33" s="36"/>
      <c r="J33" s="37">
        <v>15</v>
      </c>
      <c r="K33" s="37"/>
      <c r="L33" s="48">
        <v>1</v>
      </c>
      <c r="M33" s="37"/>
      <c r="N33" s="37"/>
      <c r="O33" s="48"/>
      <c r="P33" s="18">
        <f>SUM(D33:E33,G33:H33,J33:K33,M33:N33)</f>
        <v>15</v>
      </c>
      <c r="Q33" s="17">
        <f t="shared" ref="Q33:S34" si="6">D33+G33+J33+M33</f>
        <v>15</v>
      </c>
      <c r="R33" s="17">
        <f t="shared" si="6"/>
        <v>0</v>
      </c>
      <c r="S33" s="19">
        <f t="shared" si="6"/>
        <v>1</v>
      </c>
      <c r="T33" s="54">
        <f>P33/25</f>
        <v>0.6</v>
      </c>
      <c r="U33" s="54">
        <v>1.8</v>
      </c>
      <c r="V33" s="54">
        <v>0</v>
      </c>
      <c r="W33" s="55">
        <f>T33+U33+V33</f>
        <v>2.4</v>
      </c>
    </row>
    <row r="34" spans="1:23" ht="21" customHeight="1">
      <c r="A34" s="45">
        <v>20</v>
      </c>
      <c r="B34" s="44" t="s">
        <v>50</v>
      </c>
      <c r="C34" s="17" t="s">
        <v>30</v>
      </c>
      <c r="D34" s="35"/>
      <c r="E34" s="35"/>
      <c r="F34" s="36"/>
      <c r="G34" s="35"/>
      <c r="H34" s="35"/>
      <c r="I34" s="36"/>
      <c r="J34" s="37">
        <v>15</v>
      </c>
      <c r="K34" s="37"/>
      <c r="L34" s="48">
        <v>1</v>
      </c>
      <c r="M34" s="37"/>
      <c r="N34" s="37"/>
      <c r="O34" s="48"/>
      <c r="P34" s="18">
        <f>SUM(D34:E34,G34:H34,J34:K34,M34:N34)</f>
        <v>15</v>
      </c>
      <c r="Q34" s="17">
        <f t="shared" si="6"/>
        <v>15</v>
      </c>
      <c r="R34" s="17">
        <f t="shared" si="6"/>
        <v>0</v>
      </c>
      <c r="S34" s="19">
        <f t="shared" si="6"/>
        <v>1</v>
      </c>
      <c r="T34" s="54">
        <f>P34/25</f>
        <v>0.6</v>
      </c>
      <c r="U34" s="54">
        <v>1.8</v>
      </c>
      <c r="V34" s="54">
        <v>0</v>
      </c>
      <c r="W34" s="55">
        <f>T34+U34+V34</f>
        <v>2.4</v>
      </c>
    </row>
    <row r="35" spans="1:23" ht="21" customHeight="1">
      <c r="A35" s="45">
        <v>21</v>
      </c>
      <c r="B35" s="44" t="s">
        <v>51</v>
      </c>
      <c r="C35" s="17" t="s">
        <v>30</v>
      </c>
      <c r="D35" s="35"/>
      <c r="E35" s="35">
        <v>30</v>
      </c>
      <c r="F35" s="36">
        <v>3</v>
      </c>
      <c r="G35" s="35"/>
      <c r="H35" s="35"/>
      <c r="I35" s="36"/>
      <c r="J35" s="37"/>
      <c r="K35" s="37"/>
      <c r="L35" s="48"/>
      <c r="M35" s="37"/>
      <c r="N35" s="37"/>
      <c r="O35" s="48"/>
      <c r="P35" s="18">
        <f t="shared" si="2"/>
        <v>30</v>
      </c>
      <c r="Q35" s="17">
        <f t="shared" si="3"/>
        <v>0</v>
      </c>
      <c r="R35" s="17">
        <f t="shared" si="3"/>
        <v>30</v>
      </c>
      <c r="S35" s="19">
        <f t="shared" si="3"/>
        <v>3</v>
      </c>
      <c r="T35" s="54">
        <f t="shared" si="4"/>
        <v>1.2</v>
      </c>
      <c r="U35" s="54">
        <v>0.6</v>
      </c>
      <c r="V35" s="54">
        <v>0</v>
      </c>
      <c r="W35" s="55">
        <f t="shared" si="5"/>
        <v>1.7999999999999998</v>
      </c>
    </row>
    <row r="36" spans="1:23" ht="21" customHeight="1">
      <c r="A36" s="45">
        <v>22</v>
      </c>
      <c r="B36" s="44" t="s">
        <v>52</v>
      </c>
      <c r="C36" s="17" t="s">
        <v>30</v>
      </c>
      <c r="D36" s="35"/>
      <c r="E36" s="35"/>
      <c r="F36" s="36"/>
      <c r="G36" s="35"/>
      <c r="H36" s="35"/>
      <c r="I36" s="36"/>
      <c r="J36" s="37"/>
      <c r="K36" s="37">
        <v>30</v>
      </c>
      <c r="L36" s="48">
        <v>2</v>
      </c>
      <c r="M36" s="37"/>
      <c r="N36" s="37"/>
      <c r="O36" s="48"/>
      <c r="P36" s="18">
        <f t="shared" si="2"/>
        <v>30</v>
      </c>
      <c r="Q36" s="17">
        <f t="shared" si="3"/>
        <v>0</v>
      </c>
      <c r="R36" s="17">
        <f t="shared" si="3"/>
        <v>30</v>
      </c>
      <c r="S36" s="19">
        <f t="shared" si="3"/>
        <v>2</v>
      </c>
      <c r="T36" s="54">
        <f t="shared" si="4"/>
        <v>1.2</v>
      </c>
      <c r="U36" s="54">
        <v>0.6</v>
      </c>
      <c r="V36" s="54">
        <v>0</v>
      </c>
      <c r="W36" s="55">
        <f t="shared" si="5"/>
        <v>1.7999999999999998</v>
      </c>
    </row>
    <row r="37" spans="1:23" ht="21" customHeight="1">
      <c r="A37" s="45">
        <v>23</v>
      </c>
      <c r="B37" s="44" t="s">
        <v>53</v>
      </c>
      <c r="C37" s="17" t="s">
        <v>30</v>
      </c>
      <c r="D37" s="35"/>
      <c r="E37" s="35">
        <v>30</v>
      </c>
      <c r="F37" s="36">
        <v>3</v>
      </c>
      <c r="G37" s="35"/>
      <c r="H37" s="35">
        <v>30</v>
      </c>
      <c r="I37" s="36">
        <v>4</v>
      </c>
      <c r="J37" s="37"/>
      <c r="K37" s="37">
        <v>30</v>
      </c>
      <c r="L37" s="48">
        <v>4</v>
      </c>
      <c r="M37" s="37"/>
      <c r="N37" s="37">
        <v>30</v>
      </c>
      <c r="O37" s="48">
        <v>4</v>
      </c>
      <c r="P37" s="18">
        <f t="shared" si="2"/>
        <v>120</v>
      </c>
      <c r="Q37" s="17">
        <f t="shared" si="3"/>
        <v>0</v>
      </c>
      <c r="R37" s="17">
        <f t="shared" si="3"/>
        <v>120</v>
      </c>
      <c r="S37" s="19">
        <f t="shared" si="3"/>
        <v>15</v>
      </c>
      <c r="T37" s="54">
        <f t="shared" si="4"/>
        <v>4.8</v>
      </c>
      <c r="U37" s="54">
        <v>2.4</v>
      </c>
      <c r="V37" s="54">
        <v>0</v>
      </c>
      <c r="W37" s="55">
        <f t="shared" si="5"/>
        <v>7.1999999999999993</v>
      </c>
    </row>
    <row r="38" spans="1:23" ht="21" customHeight="1">
      <c r="A38" s="45">
        <v>24</v>
      </c>
      <c r="B38" s="44" t="s">
        <v>54</v>
      </c>
      <c r="C38" s="17" t="s">
        <v>35</v>
      </c>
      <c r="D38" s="35"/>
      <c r="E38" s="35"/>
      <c r="F38" s="36"/>
      <c r="G38" s="35"/>
      <c r="H38" s="35"/>
      <c r="I38" s="36"/>
      <c r="J38" s="37"/>
      <c r="K38" s="37"/>
      <c r="L38" s="48"/>
      <c r="M38" s="37"/>
      <c r="N38" s="37"/>
      <c r="O38" s="48">
        <v>17</v>
      </c>
      <c r="P38" s="18">
        <f t="shared" si="2"/>
        <v>0</v>
      </c>
      <c r="Q38" s="17">
        <f t="shared" si="3"/>
        <v>0</v>
      </c>
      <c r="R38" s="17">
        <f t="shared" si="3"/>
        <v>0</v>
      </c>
      <c r="S38" s="19">
        <f t="shared" si="3"/>
        <v>17</v>
      </c>
      <c r="T38" s="54">
        <f t="shared" si="4"/>
        <v>0</v>
      </c>
      <c r="U38" s="54">
        <v>0</v>
      </c>
      <c r="V38" s="54">
        <v>4</v>
      </c>
      <c r="W38" s="55">
        <f t="shared" si="5"/>
        <v>4</v>
      </c>
    </row>
    <row r="39" spans="1:23" ht="21" customHeight="1">
      <c r="A39" s="68" t="s">
        <v>55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15">
        <f>SUM(P40:P40)</f>
        <v>4</v>
      </c>
      <c r="Q39" s="15">
        <f>SUM(Q40:Q40)</f>
        <v>0</v>
      </c>
      <c r="R39" s="15">
        <f>SUM(R40:R40)</f>
        <v>4</v>
      </c>
      <c r="S39" s="15">
        <f>SUM(S40:S40)</f>
        <v>0</v>
      </c>
      <c r="T39" s="52">
        <f>T41+T42</f>
        <v>3.5999999999999996</v>
      </c>
      <c r="U39" s="52">
        <f>U41+U42</f>
        <v>1.7999999999999998</v>
      </c>
      <c r="V39" s="52">
        <f>SUM(V41:V42)</f>
        <v>0</v>
      </c>
      <c r="W39" s="53">
        <f t="shared" si="5"/>
        <v>5.3999999999999995</v>
      </c>
    </row>
    <row r="40" spans="1:23" ht="21" customHeight="1">
      <c r="A40" s="45">
        <v>1</v>
      </c>
      <c r="B40" s="44" t="s">
        <v>56</v>
      </c>
      <c r="C40" s="46" t="s">
        <v>30</v>
      </c>
      <c r="D40" s="35"/>
      <c r="E40" s="35">
        <v>4</v>
      </c>
      <c r="F40" s="36"/>
      <c r="G40" s="35"/>
      <c r="H40" s="35"/>
      <c r="I40" s="36"/>
      <c r="J40" s="37"/>
      <c r="K40" s="37"/>
      <c r="L40" s="48"/>
      <c r="M40" s="37"/>
      <c r="N40" s="37"/>
      <c r="O40" s="48"/>
      <c r="P40" s="18">
        <f>SUM(D40:E40,G40:H40,J40:K40,M40:N40)</f>
        <v>4</v>
      </c>
      <c r="Q40" s="17">
        <f>D40+G40+J40+M40</f>
        <v>0</v>
      </c>
      <c r="R40" s="17">
        <f>E40+H40+K40+N40</f>
        <v>4</v>
      </c>
      <c r="S40" s="19">
        <f>F40+I40+L40+O40</f>
        <v>0</v>
      </c>
      <c r="T40" s="54">
        <f>P40/25</f>
        <v>0.16</v>
      </c>
      <c r="U40" s="54">
        <v>0.6</v>
      </c>
      <c r="V40" s="54">
        <v>0</v>
      </c>
      <c r="W40" s="55">
        <f t="shared" si="5"/>
        <v>0.76</v>
      </c>
    </row>
    <row r="41" spans="1:23" ht="21" customHeight="1">
      <c r="A41" s="68" t="s">
        <v>57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15">
        <v>115</v>
      </c>
      <c r="Q41" s="15">
        <v>40</v>
      </c>
      <c r="R41" s="15">
        <v>75</v>
      </c>
      <c r="S41" s="16">
        <f>SUM(S42:S45)</f>
        <v>6</v>
      </c>
      <c r="T41" s="52">
        <f>T42+T43</f>
        <v>2.4</v>
      </c>
      <c r="U41" s="52">
        <f>U42+U43</f>
        <v>1.2</v>
      </c>
      <c r="V41" s="52">
        <f>SUM(V42:V43)</f>
        <v>0</v>
      </c>
      <c r="W41" s="53">
        <f t="shared" si="5"/>
        <v>3.5999999999999996</v>
      </c>
    </row>
    <row r="42" spans="1:23" ht="21" customHeight="1">
      <c r="A42" s="45">
        <v>1</v>
      </c>
      <c r="B42" s="44" t="s">
        <v>58</v>
      </c>
      <c r="C42" s="20" t="s">
        <v>30</v>
      </c>
      <c r="D42" s="35"/>
      <c r="E42" s="35"/>
      <c r="F42" s="36"/>
      <c r="G42" s="35">
        <v>15</v>
      </c>
      <c r="H42" s="35">
        <v>15</v>
      </c>
      <c r="I42" s="48">
        <v>2</v>
      </c>
      <c r="J42" s="37"/>
      <c r="K42" s="37"/>
      <c r="L42" s="36"/>
      <c r="M42" s="37"/>
      <c r="N42" s="37"/>
      <c r="O42" s="48"/>
      <c r="P42" s="21">
        <f>SUM(D42:E42,G42:H42,J42:K42,M42:N42)</f>
        <v>30</v>
      </c>
      <c r="Q42" s="17">
        <f t="shared" ref="Q42:S45" si="7">D42+G42+J42+M42</f>
        <v>15</v>
      </c>
      <c r="R42" s="17">
        <f t="shared" si="7"/>
        <v>15</v>
      </c>
      <c r="S42" s="19">
        <f t="shared" si="7"/>
        <v>2</v>
      </c>
      <c r="T42" s="54">
        <f>P42/25</f>
        <v>1.2</v>
      </c>
      <c r="U42" s="54">
        <v>0.6</v>
      </c>
      <c r="V42" s="54">
        <v>0</v>
      </c>
      <c r="W42" s="55">
        <f t="shared" si="5"/>
        <v>1.7999999999999998</v>
      </c>
    </row>
    <row r="43" spans="1:23" ht="21" customHeight="1">
      <c r="A43" s="45">
        <v>2</v>
      </c>
      <c r="B43" s="44" t="s">
        <v>59</v>
      </c>
      <c r="C43" s="20" t="s">
        <v>30</v>
      </c>
      <c r="D43" s="35"/>
      <c r="E43" s="35"/>
      <c r="F43" s="36"/>
      <c r="G43" s="35">
        <v>15</v>
      </c>
      <c r="H43" s="35">
        <v>15</v>
      </c>
      <c r="I43" s="48">
        <v>2</v>
      </c>
      <c r="J43" s="37"/>
      <c r="K43" s="37"/>
      <c r="L43" s="36"/>
      <c r="M43" s="37"/>
      <c r="N43" s="37"/>
      <c r="O43" s="48"/>
      <c r="P43" s="21">
        <f>SUM(D43:E43,G43:H43,J43:K43,M43:N43)</f>
        <v>30</v>
      </c>
      <c r="Q43" s="17">
        <f t="shared" si="7"/>
        <v>15</v>
      </c>
      <c r="R43" s="17">
        <f t="shared" si="7"/>
        <v>15</v>
      </c>
      <c r="S43" s="19">
        <f t="shared" si="7"/>
        <v>2</v>
      </c>
      <c r="T43" s="54">
        <f>P43/25</f>
        <v>1.2</v>
      </c>
      <c r="U43" s="54">
        <v>0.6</v>
      </c>
      <c r="V43" s="54">
        <v>0</v>
      </c>
      <c r="W43" s="55">
        <f t="shared" si="5"/>
        <v>1.7999999999999998</v>
      </c>
    </row>
    <row r="44" spans="1:23" ht="21" customHeight="1">
      <c r="A44" s="56" t="s">
        <v>60</v>
      </c>
      <c r="B44" s="64" t="s">
        <v>61</v>
      </c>
      <c r="C44" s="20" t="s">
        <v>30</v>
      </c>
      <c r="D44" s="57"/>
      <c r="E44" s="57"/>
      <c r="F44" s="19"/>
      <c r="G44" s="57"/>
      <c r="H44" s="57"/>
      <c r="I44" s="58"/>
      <c r="J44" s="59"/>
      <c r="K44" s="59"/>
      <c r="L44" s="19"/>
      <c r="M44" s="59">
        <v>10</v>
      </c>
      <c r="N44" s="59">
        <v>15</v>
      </c>
      <c r="O44" s="58">
        <v>1</v>
      </c>
      <c r="P44" s="21">
        <v>25</v>
      </c>
      <c r="Q44" s="17">
        <v>10</v>
      </c>
      <c r="R44" s="17">
        <v>15</v>
      </c>
      <c r="S44" s="19">
        <v>1</v>
      </c>
      <c r="T44" s="54">
        <v>1</v>
      </c>
      <c r="U44" s="54">
        <v>0.6</v>
      </c>
      <c r="V44" s="54">
        <v>0</v>
      </c>
      <c r="W44" s="55">
        <v>1.6</v>
      </c>
    </row>
    <row r="45" spans="1:23" ht="21" customHeight="1">
      <c r="A45" s="45" t="s">
        <v>62</v>
      </c>
      <c r="B45" s="44" t="s">
        <v>63</v>
      </c>
      <c r="C45" s="20" t="s">
        <v>30</v>
      </c>
      <c r="D45" s="35"/>
      <c r="E45" s="35"/>
      <c r="F45" s="36"/>
      <c r="G45" s="35"/>
      <c r="H45" s="35"/>
      <c r="I45" s="48"/>
      <c r="J45" s="37"/>
      <c r="K45" s="37">
        <v>30</v>
      </c>
      <c r="L45" s="36">
        <v>1</v>
      </c>
      <c r="M45" s="37"/>
      <c r="N45" s="37"/>
      <c r="O45" s="48"/>
      <c r="P45" s="21">
        <v>30</v>
      </c>
      <c r="Q45" s="17">
        <v>0</v>
      </c>
      <c r="R45" s="17">
        <v>30</v>
      </c>
      <c r="S45" s="19">
        <f t="shared" si="7"/>
        <v>1</v>
      </c>
      <c r="T45" s="54">
        <v>1.2</v>
      </c>
      <c r="U45" s="54">
        <v>0.6</v>
      </c>
      <c r="V45" s="54">
        <v>0.6</v>
      </c>
      <c r="W45" s="55">
        <v>1.8</v>
      </c>
    </row>
    <row r="46" spans="1:23" ht="21" customHeight="1">
      <c r="A46" s="68" t="s">
        <v>64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15">
        <f>SUM(P47:P48)</f>
        <v>165</v>
      </c>
      <c r="Q46" s="22">
        <v>0</v>
      </c>
      <c r="R46" s="22">
        <f>SUM(R47:R48)</f>
        <v>165</v>
      </c>
      <c r="S46" s="23">
        <f>SUM(S47:S48)</f>
        <v>8</v>
      </c>
      <c r="T46" s="52">
        <f>T47+T48</f>
        <v>6.6</v>
      </c>
      <c r="U46" s="52">
        <f>U47+U48</f>
        <v>1.7999999999999998</v>
      </c>
      <c r="V46" s="52">
        <v>0</v>
      </c>
      <c r="W46" s="53">
        <f t="shared" si="5"/>
        <v>8.3999999999999986</v>
      </c>
    </row>
    <row r="47" spans="1:23" ht="21" customHeight="1">
      <c r="A47" s="45">
        <v>1</v>
      </c>
      <c r="B47" s="44" t="s">
        <v>65</v>
      </c>
      <c r="C47" s="20" t="s">
        <v>30</v>
      </c>
      <c r="D47" s="35"/>
      <c r="E47" s="35"/>
      <c r="F47" s="48"/>
      <c r="G47" s="35"/>
      <c r="H47" s="35"/>
      <c r="I47" s="48"/>
      <c r="J47" s="37"/>
      <c r="K47" s="37">
        <v>30</v>
      </c>
      <c r="L47" s="48">
        <v>2</v>
      </c>
      <c r="M47" s="37"/>
      <c r="N47" s="37">
        <v>60</v>
      </c>
      <c r="O47" s="48">
        <v>3</v>
      </c>
      <c r="P47" s="21">
        <f>SUM(D47:E47,G47:H47,J47:K47,M47:N47)</f>
        <v>90</v>
      </c>
      <c r="Q47" s="17">
        <f t="shared" ref="Q47:S48" si="8">D47+G47+J47+M47</f>
        <v>0</v>
      </c>
      <c r="R47" s="17">
        <f t="shared" si="8"/>
        <v>90</v>
      </c>
      <c r="S47" s="19">
        <f t="shared" si="8"/>
        <v>5</v>
      </c>
      <c r="T47" s="54">
        <f>P47/25</f>
        <v>3.6</v>
      </c>
      <c r="U47" s="54">
        <v>1.2</v>
      </c>
      <c r="V47" s="54">
        <v>0</v>
      </c>
      <c r="W47" s="55">
        <f t="shared" si="5"/>
        <v>4.8</v>
      </c>
    </row>
    <row r="48" spans="1:23" ht="21" customHeight="1">
      <c r="A48" s="45">
        <v>2</v>
      </c>
      <c r="B48" s="44" t="s">
        <v>63</v>
      </c>
      <c r="C48" s="20" t="s">
        <v>30</v>
      </c>
      <c r="D48" s="35"/>
      <c r="E48" s="35"/>
      <c r="F48" s="48"/>
      <c r="G48" s="35"/>
      <c r="H48" s="35"/>
      <c r="I48" s="48"/>
      <c r="J48" s="37"/>
      <c r="K48" s="37"/>
      <c r="L48" s="48"/>
      <c r="M48" s="37"/>
      <c r="N48" s="37">
        <v>75</v>
      </c>
      <c r="O48" s="48">
        <v>3</v>
      </c>
      <c r="P48" s="21">
        <f>SUM(D48:E48,G48:H48,J48:K48,M48:N48)</f>
        <v>75</v>
      </c>
      <c r="Q48" s="17">
        <f t="shared" si="8"/>
        <v>0</v>
      </c>
      <c r="R48" s="17">
        <f t="shared" si="8"/>
        <v>75</v>
      </c>
      <c r="S48" s="19">
        <f t="shared" si="8"/>
        <v>3</v>
      </c>
      <c r="T48" s="54">
        <v>3</v>
      </c>
      <c r="U48" s="54">
        <v>0.6</v>
      </c>
      <c r="V48" s="54">
        <v>0</v>
      </c>
      <c r="W48" s="55">
        <f>T48+U48</f>
        <v>3.6</v>
      </c>
    </row>
    <row r="49" spans="1:42" ht="21" customHeight="1">
      <c r="A49" s="71" t="s">
        <v>66</v>
      </c>
      <c r="B49" s="71"/>
      <c r="C49" s="71"/>
      <c r="D49" s="27">
        <f>SUM(D47:D48,D42:D43,D15:D38,D40:D40)</f>
        <v>90</v>
      </c>
      <c r="E49" s="27">
        <f>SUM(E47:E48,E42:E43,E15:E38,E40:E40)</f>
        <v>184</v>
      </c>
      <c r="F49" s="78">
        <f>SUM(F47:F48,F42:F45,F15:F38,F40:F40)</f>
        <v>30</v>
      </c>
      <c r="G49" s="27">
        <f>SUM(G47:G48,G42:G43,G15:G38,G40:G40)</f>
        <v>105</v>
      </c>
      <c r="H49" s="27">
        <f>SUM(H47:H48,H42:H43,H15:H38,H40:H40)</f>
        <v>105</v>
      </c>
      <c r="I49" s="78">
        <f>SUM(I47:I48,I42:I45,I15:I38,I40:I40)</f>
        <v>27</v>
      </c>
      <c r="J49" s="28">
        <f>SUM(J47:J48,J42:J43,J15:J38)</f>
        <v>150</v>
      </c>
      <c r="K49" s="28">
        <f>SUM(K47:K48,K42:K43,K15:K38)</f>
        <v>180</v>
      </c>
      <c r="L49" s="78">
        <f>SUM(L47:L48,L42:L45,L15:L38)</f>
        <v>31</v>
      </c>
      <c r="M49" s="28">
        <f>SUM(M47:M48,M42:M43,M15:M38)</f>
        <v>15</v>
      </c>
      <c r="N49" s="28">
        <f>SUM(N47:N48,N42:N43,N15:N38)</f>
        <v>180</v>
      </c>
      <c r="O49" s="78">
        <f>SUM(O47:O48,O42:O43,O15:O38)</f>
        <v>31</v>
      </c>
      <c r="P49" s="15">
        <f>P46+P41+P14+P39</f>
        <v>1064</v>
      </c>
      <c r="Q49" s="47">
        <f>Q46+Q41+Q14+Q39</f>
        <v>370</v>
      </c>
      <c r="R49" s="47">
        <f>R46+R41+R14+R39</f>
        <v>694</v>
      </c>
      <c r="S49" s="79">
        <f>S14+S41+S46+S39</f>
        <v>120</v>
      </c>
      <c r="T49" s="77">
        <f>T46+T41+T14</f>
        <v>40.200000000000003</v>
      </c>
      <c r="U49" s="77">
        <f>U46+U41+U14</f>
        <v>21.599999999999998</v>
      </c>
      <c r="V49" s="52"/>
      <c r="W49" s="76">
        <f>T49+U49+V50</f>
        <v>72.8</v>
      </c>
    </row>
    <row r="50" spans="1:42" ht="21" customHeight="1">
      <c r="A50" s="71"/>
      <c r="B50" s="71"/>
      <c r="C50" s="71"/>
      <c r="D50" s="67">
        <f>D49+E49</f>
        <v>274</v>
      </c>
      <c r="E50" s="67"/>
      <c r="F50" s="78"/>
      <c r="G50" s="67">
        <f>G49+H49</f>
        <v>210</v>
      </c>
      <c r="H50" s="67"/>
      <c r="I50" s="78"/>
      <c r="J50" s="65">
        <f>J49+K49</f>
        <v>330</v>
      </c>
      <c r="K50" s="65"/>
      <c r="L50" s="78"/>
      <c r="M50" s="65">
        <f>M49+N49</f>
        <v>195</v>
      </c>
      <c r="N50" s="65"/>
      <c r="O50" s="78"/>
      <c r="P50" s="66">
        <v>1064</v>
      </c>
      <c r="Q50" s="66"/>
      <c r="R50" s="66"/>
      <c r="S50" s="79" t="e">
        <f>#REF!+#REF!+S21+#REF!+#REF!</f>
        <v>#REF!</v>
      </c>
      <c r="T50" s="77"/>
      <c r="U50" s="77"/>
      <c r="V50" s="52">
        <f>V14+V41+V46</f>
        <v>11</v>
      </c>
      <c r="W50" s="76"/>
    </row>
    <row r="51" spans="1:42" ht="21" customHeight="1">
      <c r="A51" s="71"/>
      <c r="B51" s="71"/>
      <c r="C51" s="71"/>
      <c r="D51" s="69">
        <f>D50+G50</f>
        <v>484</v>
      </c>
      <c r="E51" s="69"/>
      <c r="F51" s="69"/>
      <c r="G51" s="69"/>
      <c r="H51" s="69"/>
      <c r="I51" s="43">
        <f>F49+I49</f>
        <v>57</v>
      </c>
      <c r="J51" s="69">
        <f>J50+M50</f>
        <v>525</v>
      </c>
      <c r="K51" s="69"/>
      <c r="L51" s="69"/>
      <c r="M51" s="69"/>
      <c r="N51" s="69"/>
      <c r="O51" s="43">
        <f>L49+O49</f>
        <v>62</v>
      </c>
      <c r="P51" s="66"/>
      <c r="Q51" s="66"/>
      <c r="R51" s="66"/>
      <c r="S51" s="79" t="e">
        <f>#REF!+#REF!+S22+#REF!+#REF!</f>
        <v>#REF!</v>
      </c>
      <c r="T51" s="77"/>
      <c r="U51" s="77"/>
      <c r="V51" s="52"/>
      <c r="W51" s="76"/>
    </row>
    <row r="52" spans="1:42" ht="21" customHeight="1">
      <c r="B52" s="51" t="s">
        <v>67</v>
      </c>
      <c r="AN52" s="11"/>
      <c r="AO52" s="11"/>
      <c r="AP52" s="11"/>
    </row>
    <row r="53" spans="1:42">
      <c r="B53" s="51" t="s">
        <v>68</v>
      </c>
      <c r="AN53" s="11"/>
      <c r="AO53" s="11"/>
      <c r="AP53" s="11"/>
    </row>
    <row r="54" spans="1:42" ht="12" customHeight="1"/>
  </sheetData>
  <mergeCells count="48">
    <mergeCell ref="A6:W6"/>
    <mergeCell ref="A9:W9"/>
    <mergeCell ref="A1:W1"/>
    <mergeCell ref="A2:W2"/>
    <mergeCell ref="A3:W3"/>
    <mergeCell ref="A4:W4"/>
    <mergeCell ref="A5:W5"/>
    <mergeCell ref="A7:V7"/>
    <mergeCell ref="V11:V13"/>
    <mergeCell ref="T11:T13"/>
    <mergeCell ref="U11:U13"/>
    <mergeCell ref="D11:I11"/>
    <mergeCell ref="J11:O11"/>
    <mergeCell ref="I12:I13"/>
    <mergeCell ref="J12:K12"/>
    <mergeCell ref="L12:L13"/>
    <mergeCell ref="M12:N12"/>
    <mergeCell ref="O12:O13"/>
    <mergeCell ref="W11:W13"/>
    <mergeCell ref="W49:W51"/>
    <mergeCell ref="T49:T51"/>
    <mergeCell ref="U49:U51"/>
    <mergeCell ref="J51:N51"/>
    <mergeCell ref="A46:O46"/>
    <mergeCell ref="A49:C51"/>
    <mergeCell ref="F49:F50"/>
    <mergeCell ref="I49:I50"/>
    <mergeCell ref="L49:L50"/>
    <mergeCell ref="O49:O50"/>
    <mergeCell ref="S49:S51"/>
    <mergeCell ref="D50:E50"/>
    <mergeCell ref="A11:A13"/>
    <mergeCell ref="B11:B13"/>
    <mergeCell ref="C11:C13"/>
    <mergeCell ref="A39:O39"/>
    <mergeCell ref="P11:P13"/>
    <mergeCell ref="Q11:R12"/>
    <mergeCell ref="S11:S13"/>
    <mergeCell ref="D12:E12"/>
    <mergeCell ref="A14:O14"/>
    <mergeCell ref="F12:F13"/>
    <mergeCell ref="G12:H12"/>
    <mergeCell ref="J50:K50"/>
    <mergeCell ref="M50:N50"/>
    <mergeCell ref="P50:R51"/>
    <mergeCell ref="G50:H50"/>
    <mergeCell ref="A41:O41"/>
    <mergeCell ref="D51:H51"/>
  </mergeCells>
  <phoneticPr fontId="20" type="noConversion"/>
  <printOptions horizontalCentered="1"/>
  <pageMargins left="0.70866141732283472" right="0.70866141732283472" top="0.74803149606299213" bottom="0.74803149606299213" header="0.51181102362204722" footer="0.51181102362204722"/>
  <pageSetup paperSize="9" scale="72" orientation="portrait" r:id="rId1"/>
  <headerFooter alignWithMargins="0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54"/>
  <sheetViews>
    <sheetView zoomScaleNormal="100" workbookViewId="0">
      <selection activeCell="A4" sqref="A4:W4"/>
    </sheetView>
  </sheetViews>
  <sheetFormatPr defaultRowHeight="12.75"/>
  <cols>
    <col min="1" max="1" width="2.85546875" customWidth="1"/>
    <col min="2" max="2" width="24.7109375" customWidth="1"/>
    <col min="3" max="3" width="3.7109375" customWidth="1"/>
    <col min="4" max="15" width="4" customWidth="1"/>
    <col min="16" max="16" width="5.28515625" customWidth="1"/>
    <col min="17" max="19" width="4" customWidth="1"/>
    <col min="20" max="20" width="6.28515625" customWidth="1"/>
    <col min="21" max="23" width="4" customWidth="1"/>
  </cols>
  <sheetData>
    <row r="1" spans="1:39" ht="12.75" customHeight="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1:39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</row>
    <row r="3" spans="1:39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</row>
    <row r="4" spans="1:39" ht="12.75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</row>
    <row r="5" spans="1:39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</row>
    <row r="6" spans="1:39">
      <c r="A6" s="89" t="s">
        <v>4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</row>
    <row r="8" spans="1:39">
      <c r="A8" s="90" t="s">
        <v>6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32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</row>
    <row r="9" spans="1:39" ht="12.7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</row>
    <row r="10" spans="1:39" ht="15" customHeight="1">
      <c r="A10" s="86" t="s">
        <v>69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1:39" ht="15" customHeight="1">
      <c r="A11" s="1"/>
      <c r="B11" s="2"/>
      <c r="C11" s="3"/>
      <c r="D11" s="4"/>
      <c r="E11" s="4"/>
      <c r="F11" s="5"/>
      <c r="G11" s="4"/>
      <c r="H11" s="4"/>
      <c r="I11" s="5"/>
      <c r="J11" s="6"/>
      <c r="K11" s="6"/>
      <c r="L11" s="7"/>
      <c r="M11" s="4"/>
      <c r="N11" s="4"/>
      <c r="O11" s="5"/>
      <c r="P11" s="8"/>
      <c r="Q11" s="9"/>
      <c r="R11" s="9"/>
      <c r="S11" s="10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ht="15" customHeight="1">
      <c r="A12" s="80" t="s">
        <v>8</v>
      </c>
      <c r="B12" s="80" t="s">
        <v>9</v>
      </c>
      <c r="C12" s="81" t="s">
        <v>10</v>
      </c>
      <c r="D12" s="83" t="s">
        <v>11</v>
      </c>
      <c r="E12" s="83"/>
      <c r="F12" s="83"/>
      <c r="G12" s="83"/>
      <c r="H12" s="83"/>
      <c r="I12" s="83"/>
      <c r="J12" s="83" t="s">
        <v>12</v>
      </c>
      <c r="K12" s="83"/>
      <c r="L12" s="83"/>
      <c r="M12" s="83"/>
      <c r="N12" s="83"/>
      <c r="O12" s="83"/>
      <c r="P12" s="70" t="s">
        <v>13</v>
      </c>
      <c r="Q12" s="71" t="s">
        <v>14</v>
      </c>
      <c r="R12" s="71"/>
      <c r="S12" s="72" t="s">
        <v>15</v>
      </c>
      <c r="T12" s="75" t="s">
        <v>16</v>
      </c>
      <c r="U12" s="75" t="s">
        <v>17</v>
      </c>
      <c r="V12" s="75" t="s">
        <v>18</v>
      </c>
      <c r="W12" s="75" t="s">
        <v>19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</row>
    <row r="13" spans="1:39" ht="8.25" customHeight="1">
      <c r="A13" s="80"/>
      <c r="B13" s="80"/>
      <c r="C13" s="81"/>
      <c r="D13" s="73" t="s">
        <v>20</v>
      </c>
      <c r="E13" s="73"/>
      <c r="F13" s="72" t="s">
        <v>15</v>
      </c>
      <c r="G13" s="73" t="s">
        <v>21</v>
      </c>
      <c r="H13" s="73"/>
      <c r="I13" s="72" t="s">
        <v>15</v>
      </c>
      <c r="J13" s="84" t="s">
        <v>22</v>
      </c>
      <c r="K13" s="84"/>
      <c r="L13" s="72" t="s">
        <v>15</v>
      </c>
      <c r="M13" s="84" t="s">
        <v>23</v>
      </c>
      <c r="N13" s="84"/>
      <c r="O13" s="72" t="s">
        <v>15</v>
      </c>
      <c r="P13" s="70"/>
      <c r="Q13" s="71"/>
      <c r="R13" s="71"/>
      <c r="S13" s="72"/>
      <c r="T13" s="75"/>
      <c r="U13" s="75"/>
      <c r="V13" s="82"/>
      <c r="W13" s="75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</row>
    <row r="14" spans="1:39" ht="15" customHeight="1">
      <c r="A14" s="80"/>
      <c r="B14" s="80"/>
      <c r="C14" s="81"/>
      <c r="D14" s="12" t="s">
        <v>24</v>
      </c>
      <c r="E14" s="12" t="s">
        <v>25</v>
      </c>
      <c r="F14" s="72"/>
      <c r="G14" s="12" t="s">
        <v>24</v>
      </c>
      <c r="H14" s="12" t="s">
        <v>25</v>
      </c>
      <c r="I14" s="72"/>
      <c r="J14" s="13" t="s">
        <v>24</v>
      </c>
      <c r="K14" s="13" t="s">
        <v>25</v>
      </c>
      <c r="L14" s="72"/>
      <c r="M14" s="13" t="s">
        <v>24</v>
      </c>
      <c r="N14" s="13" t="s">
        <v>25</v>
      </c>
      <c r="O14" s="72"/>
      <c r="P14" s="70"/>
      <c r="Q14" s="14" t="s">
        <v>26</v>
      </c>
      <c r="R14" s="14" t="s">
        <v>27</v>
      </c>
      <c r="S14" s="72"/>
      <c r="T14" s="75"/>
      <c r="U14" s="75"/>
      <c r="V14" s="82"/>
      <c r="W14" s="75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</row>
    <row r="15" spans="1:39">
      <c r="A15" s="74" t="s">
        <v>28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15">
        <f t="shared" ref="P15:S15" si="0">SUM(P16:P39)</f>
        <v>780</v>
      </c>
      <c r="Q15" s="24">
        <f t="shared" si="0"/>
        <v>330</v>
      </c>
      <c r="R15" s="24">
        <f t="shared" si="0"/>
        <v>450</v>
      </c>
      <c r="S15" s="23">
        <f t="shared" si="0"/>
        <v>106</v>
      </c>
      <c r="T15" s="52">
        <f t="shared" ref="T15:U15" si="1">SUM(T16:T39)</f>
        <v>31.2</v>
      </c>
      <c r="U15" s="52">
        <f t="shared" si="1"/>
        <v>18.599999999999998</v>
      </c>
      <c r="V15" s="52">
        <f>SUM(V16:V39)</f>
        <v>11</v>
      </c>
      <c r="W15" s="53">
        <f>T15+U15+V15</f>
        <v>60.8</v>
      </c>
    </row>
    <row r="16" spans="1:39" ht="18" customHeight="1">
      <c r="A16" s="45">
        <v>1</v>
      </c>
      <c r="B16" s="44" t="s">
        <v>70</v>
      </c>
      <c r="C16" s="17" t="s">
        <v>30</v>
      </c>
      <c r="D16" s="35"/>
      <c r="E16" s="35"/>
      <c r="F16" s="36"/>
      <c r="G16" s="35">
        <v>30</v>
      </c>
      <c r="H16" s="35"/>
      <c r="I16" s="36">
        <v>4</v>
      </c>
      <c r="J16" s="37"/>
      <c r="K16" s="37"/>
      <c r="L16" s="48"/>
      <c r="M16" s="37"/>
      <c r="N16" s="37"/>
      <c r="O16" s="48"/>
      <c r="P16" s="18">
        <f>SUM(D16:E16,G16:H16,J16:K16,M16:N16)</f>
        <v>30</v>
      </c>
      <c r="Q16" s="17">
        <f>D16+G16+J16+M16</f>
        <v>30</v>
      </c>
      <c r="R16" s="17">
        <f>E16+H16+K16+N16</f>
        <v>0</v>
      </c>
      <c r="S16" s="19">
        <f>F16+I16+L16+O16</f>
        <v>4</v>
      </c>
      <c r="T16" s="54">
        <f>P16/25</f>
        <v>1.2</v>
      </c>
      <c r="U16" s="54">
        <v>0.6</v>
      </c>
      <c r="V16" s="54">
        <v>0</v>
      </c>
      <c r="W16" s="55">
        <f>T16+U16+V16</f>
        <v>1.7999999999999998</v>
      </c>
    </row>
    <row r="17" spans="1:23" ht="18" customHeight="1">
      <c r="A17" s="45">
        <v>2</v>
      </c>
      <c r="B17" s="44" t="s">
        <v>31</v>
      </c>
      <c r="C17" s="17" t="s">
        <v>30</v>
      </c>
      <c r="D17" s="35"/>
      <c r="E17" s="35">
        <v>30</v>
      </c>
      <c r="F17" s="36">
        <v>4</v>
      </c>
      <c r="G17" s="35"/>
      <c r="H17" s="35"/>
      <c r="I17" s="36"/>
      <c r="J17" s="37"/>
      <c r="K17" s="37"/>
      <c r="L17" s="48"/>
      <c r="M17" s="37"/>
      <c r="N17" s="37"/>
      <c r="O17" s="48"/>
      <c r="P17" s="18">
        <f t="shared" ref="P17:P39" si="2">SUM(D17:E17,G17:H17,J17:K17,M17:N17)</f>
        <v>30</v>
      </c>
      <c r="Q17" s="17">
        <f t="shared" ref="Q17:S39" si="3">D17+G17+J17+M17</f>
        <v>0</v>
      </c>
      <c r="R17" s="17">
        <f t="shared" si="3"/>
        <v>30</v>
      </c>
      <c r="S17" s="19">
        <f t="shared" si="3"/>
        <v>4</v>
      </c>
      <c r="T17" s="54">
        <f t="shared" ref="T17:T39" si="4">P17/25</f>
        <v>1.2</v>
      </c>
      <c r="U17" s="54">
        <v>0.6</v>
      </c>
      <c r="V17" s="54">
        <v>0</v>
      </c>
      <c r="W17" s="55">
        <f t="shared" ref="W17:W39" si="5">T17+U17+V17</f>
        <v>1.7999999999999998</v>
      </c>
    </row>
    <row r="18" spans="1:23" ht="18" customHeight="1">
      <c r="A18" s="45">
        <v>3</v>
      </c>
      <c r="B18" s="44" t="s">
        <v>32</v>
      </c>
      <c r="C18" s="17" t="s">
        <v>30</v>
      </c>
      <c r="D18" s="38"/>
      <c r="E18" s="35"/>
      <c r="F18" s="36"/>
      <c r="G18" s="35"/>
      <c r="H18" s="35">
        <v>30</v>
      </c>
      <c r="I18" s="36">
        <v>6</v>
      </c>
      <c r="J18" s="37"/>
      <c r="K18" s="37"/>
      <c r="L18" s="48"/>
      <c r="M18" s="37"/>
      <c r="N18" s="37"/>
      <c r="O18" s="48"/>
      <c r="P18" s="18">
        <f t="shared" si="2"/>
        <v>30</v>
      </c>
      <c r="Q18" s="17">
        <f t="shared" si="3"/>
        <v>0</v>
      </c>
      <c r="R18" s="17">
        <f t="shared" si="3"/>
        <v>30</v>
      </c>
      <c r="S18" s="19">
        <f t="shared" si="3"/>
        <v>6</v>
      </c>
      <c r="T18" s="54">
        <f t="shared" si="4"/>
        <v>1.2</v>
      </c>
      <c r="U18" s="54">
        <v>0.6</v>
      </c>
      <c r="V18" s="54">
        <v>0</v>
      </c>
      <c r="W18" s="55">
        <f t="shared" si="5"/>
        <v>1.7999999999999998</v>
      </c>
    </row>
    <row r="19" spans="1:23" ht="21.95" customHeight="1">
      <c r="A19" s="45">
        <v>4</v>
      </c>
      <c r="B19" s="44" t="s">
        <v>33</v>
      </c>
      <c r="C19" s="17" t="s">
        <v>30</v>
      </c>
      <c r="D19" s="35"/>
      <c r="E19" s="35"/>
      <c r="F19" s="36"/>
      <c r="G19" s="38"/>
      <c r="H19" s="35"/>
      <c r="I19" s="36"/>
      <c r="J19" s="37"/>
      <c r="K19" s="37">
        <v>30</v>
      </c>
      <c r="L19" s="48">
        <v>4</v>
      </c>
      <c r="M19" s="37"/>
      <c r="N19" s="37"/>
      <c r="O19" s="48"/>
      <c r="P19" s="18">
        <f t="shared" si="2"/>
        <v>30</v>
      </c>
      <c r="Q19" s="17">
        <f t="shared" si="3"/>
        <v>0</v>
      </c>
      <c r="R19" s="17">
        <f t="shared" si="3"/>
        <v>30</v>
      </c>
      <c r="S19" s="19">
        <f t="shared" si="3"/>
        <v>4</v>
      </c>
      <c r="T19" s="54">
        <f t="shared" si="4"/>
        <v>1.2</v>
      </c>
      <c r="U19" s="54">
        <v>0.6</v>
      </c>
      <c r="V19" s="54">
        <v>0</v>
      </c>
      <c r="W19" s="55">
        <f t="shared" si="5"/>
        <v>1.7999999999999998</v>
      </c>
    </row>
    <row r="20" spans="1:23" ht="21.95" customHeight="1">
      <c r="A20" s="45">
        <v>5</v>
      </c>
      <c r="B20" s="44" t="s">
        <v>34</v>
      </c>
      <c r="C20" s="17" t="s">
        <v>35</v>
      </c>
      <c r="D20" s="39"/>
      <c r="E20" s="35"/>
      <c r="F20" s="36"/>
      <c r="G20" s="35"/>
      <c r="H20" s="35"/>
      <c r="I20" s="49"/>
      <c r="J20" s="40"/>
      <c r="K20" s="40"/>
      <c r="L20" s="41"/>
      <c r="M20" s="37">
        <v>15</v>
      </c>
      <c r="N20" s="37">
        <v>15</v>
      </c>
      <c r="O20" s="48">
        <v>4</v>
      </c>
      <c r="P20" s="18">
        <f t="shared" si="2"/>
        <v>30</v>
      </c>
      <c r="Q20" s="17">
        <f t="shared" si="3"/>
        <v>15</v>
      </c>
      <c r="R20" s="17">
        <f t="shared" si="3"/>
        <v>15</v>
      </c>
      <c r="S20" s="19">
        <f t="shared" si="3"/>
        <v>4</v>
      </c>
      <c r="T20" s="54">
        <f t="shared" si="4"/>
        <v>1.2</v>
      </c>
      <c r="U20" s="54">
        <v>0</v>
      </c>
      <c r="V20" s="54">
        <v>2</v>
      </c>
      <c r="W20" s="55">
        <f t="shared" si="5"/>
        <v>3.2</v>
      </c>
    </row>
    <row r="21" spans="1:23" ht="21.95" customHeight="1">
      <c r="A21" s="45">
        <v>6</v>
      </c>
      <c r="B21" s="44" t="s">
        <v>36</v>
      </c>
      <c r="C21" s="17" t="s">
        <v>30</v>
      </c>
      <c r="D21" s="35">
        <v>15</v>
      </c>
      <c r="E21" s="62">
        <v>15</v>
      </c>
      <c r="F21" s="36">
        <v>2</v>
      </c>
      <c r="G21" s="35"/>
      <c r="H21" s="35"/>
      <c r="I21" s="49"/>
      <c r="J21" s="40"/>
      <c r="K21" s="40"/>
      <c r="L21" s="41"/>
      <c r="M21" s="40"/>
      <c r="N21" s="40"/>
      <c r="O21" s="41"/>
      <c r="P21" s="18">
        <f t="shared" si="2"/>
        <v>30</v>
      </c>
      <c r="Q21" s="17">
        <f t="shared" si="3"/>
        <v>15</v>
      </c>
      <c r="R21" s="17">
        <f t="shared" si="3"/>
        <v>15</v>
      </c>
      <c r="S21" s="19">
        <f t="shared" si="3"/>
        <v>2</v>
      </c>
      <c r="T21" s="54">
        <f t="shared" si="4"/>
        <v>1.2</v>
      </c>
      <c r="U21" s="54">
        <v>0.6</v>
      </c>
      <c r="V21" s="54">
        <v>0</v>
      </c>
      <c r="W21" s="55">
        <f t="shared" si="5"/>
        <v>1.7999999999999998</v>
      </c>
    </row>
    <row r="22" spans="1:23" ht="21.95" customHeight="1">
      <c r="A22" s="45">
        <v>7</v>
      </c>
      <c r="B22" s="44" t="s">
        <v>37</v>
      </c>
      <c r="C22" s="17" t="s">
        <v>35</v>
      </c>
      <c r="D22" s="35"/>
      <c r="E22" s="35">
        <v>30</v>
      </c>
      <c r="F22" s="50">
        <v>4</v>
      </c>
      <c r="G22" s="35"/>
      <c r="H22" s="35"/>
      <c r="I22" s="36"/>
      <c r="J22" s="37"/>
      <c r="K22" s="37"/>
      <c r="L22" s="48"/>
      <c r="M22" s="37"/>
      <c r="N22" s="37"/>
      <c r="O22" s="48"/>
      <c r="P22" s="18">
        <f t="shared" si="2"/>
        <v>30</v>
      </c>
      <c r="Q22" s="17">
        <f t="shared" si="3"/>
        <v>0</v>
      </c>
      <c r="R22" s="17">
        <f t="shared" si="3"/>
        <v>30</v>
      </c>
      <c r="S22" s="19">
        <f t="shared" si="3"/>
        <v>4</v>
      </c>
      <c r="T22" s="54">
        <f t="shared" si="4"/>
        <v>1.2</v>
      </c>
      <c r="U22" s="54">
        <v>0.6</v>
      </c>
      <c r="V22" s="54">
        <v>2</v>
      </c>
      <c r="W22" s="55">
        <f t="shared" si="5"/>
        <v>3.8</v>
      </c>
    </row>
    <row r="23" spans="1:23" ht="21.95" customHeight="1">
      <c r="A23" s="45">
        <v>8</v>
      </c>
      <c r="B23" s="44" t="s">
        <v>38</v>
      </c>
      <c r="C23" s="17" t="s">
        <v>35</v>
      </c>
      <c r="D23" s="38"/>
      <c r="E23" s="35"/>
      <c r="F23" s="36"/>
      <c r="G23" s="35"/>
      <c r="H23" s="35"/>
      <c r="I23" s="36"/>
      <c r="J23" s="37">
        <v>15</v>
      </c>
      <c r="K23" s="37">
        <v>15</v>
      </c>
      <c r="L23" s="48">
        <v>3</v>
      </c>
      <c r="M23" s="37"/>
      <c r="N23" s="37"/>
      <c r="O23" s="48"/>
      <c r="P23" s="18">
        <f t="shared" si="2"/>
        <v>30</v>
      </c>
      <c r="Q23" s="17">
        <f t="shared" si="3"/>
        <v>15</v>
      </c>
      <c r="R23" s="17">
        <f t="shared" si="3"/>
        <v>15</v>
      </c>
      <c r="S23" s="19">
        <f t="shared" si="3"/>
        <v>3</v>
      </c>
      <c r="T23" s="54">
        <f t="shared" si="4"/>
        <v>1.2</v>
      </c>
      <c r="U23" s="54">
        <v>0.6</v>
      </c>
      <c r="V23" s="54">
        <v>1</v>
      </c>
      <c r="W23" s="55">
        <f t="shared" si="5"/>
        <v>2.8</v>
      </c>
    </row>
    <row r="24" spans="1:23" ht="21.95" customHeight="1">
      <c r="A24" s="45">
        <v>9</v>
      </c>
      <c r="B24" s="44" t="s">
        <v>39</v>
      </c>
      <c r="C24" s="17" t="s">
        <v>30</v>
      </c>
      <c r="D24" s="35">
        <v>15</v>
      </c>
      <c r="E24" s="35">
        <v>15</v>
      </c>
      <c r="F24" s="36">
        <v>3</v>
      </c>
      <c r="G24" s="35"/>
      <c r="H24" s="35"/>
      <c r="I24" s="36"/>
      <c r="J24" s="37"/>
      <c r="K24" s="37"/>
      <c r="L24" s="48"/>
      <c r="M24" s="37"/>
      <c r="N24" s="37"/>
      <c r="O24" s="48"/>
      <c r="P24" s="18">
        <f t="shared" si="2"/>
        <v>30</v>
      </c>
      <c r="Q24" s="17">
        <f t="shared" si="3"/>
        <v>15</v>
      </c>
      <c r="R24" s="17">
        <f t="shared" si="3"/>
        <v>15</v>
      </c>
      <c r="S24" s="19">
        <f t="shared" si="3"/>
        <v>3</v>
      </c>
      <c r="T24" s="54">
        <f t="shared" si="4"/>
        <v>1.2</v>
      </c>
      <c r="U24" s="54">
        <v>0.6</v>
      </c>
      <c r="V24" s="54">
        <v>0</v>
      </c>
      <c r="W24" s="55">
        <f t="shared" si="5"/>
        <v>1.7999999999999998</v>
      </c>
    </row>
    <row r="25" spans="1:23" ht="21.95" customHeight="1">
      <c r="A25" s="45">
        <v>10</v>
      </c>
      <c r="B25" s="44" t="s">
        <v>40</v>
      </c>
      <c r="C25" s="17" t="s">
        <v>35</v>
      </c>
      <c r="D25" s="35"/>
      <c r="E25" s="35"/>
      <c r="F25" s="36"/>
      <c r="G25" s="38"/>
      <c r="H25" s="35"/>
      <c r="I25" s="36"/>
      <c r="J25" s="37">
        <v>30</v>
      </c>
      <c r="K25" s="37"/>
      <c r="L25" s="48">
        <v>4</v>
      </c>
      <c r="M25" s="37"/>
      <c r="N25" s="37"/>
      <c r="O25" s="48"/>
      <c r="P25" s="18">
        <f t="shared" si="2"/>
        <v>30</v>
      </c>
      <c r="Q25" s="17">
        <f t="shared" si="3"/>
        <v>30</v>
      </c>
      <c r="R25" s="17">
        <f t="shared" si="3"/>
        <v>0</v>
      </c>
      <c r="S25" s="19">
        <f t="shared" si="3"/>
        <v>4</v>
      </c>
      <c r="T25" s="54">
        <f t="shared" si="4"/>
        <v>1.2</v>
      </c>
      <c r="U25" s="54">
        <v>0.6</v>
      </c>
      <c r="V25" s="54">
        <v>2</v>
      </c>
      <c r="W25" s="55">
        <f t="shared" si="5"/>
        <v>3.8</v>
      </c>
    </row>
    <row r="26" spans="1:23" ht="21.95" customHeight="1">
      <c r="A26" s="45">
        <v>11</v>
      </c>
      <c r="B26" s="44" t="s">
        <v>41</v>
      </c>
      <c r="C26" s="17" t="s">
        <v>30</v>
      </c>
      <c r="D26" s="35"/>
      <c r="E26" s="35"/>
      <c r="F26" s="36"/>
      <c r="G26" s="35"/>
      <c r="H26" s="35">
        <v>15</v>
      </c>
      <c r="I26" s="36">
        <v>3</v>
      </c>
      <c r="J26" s="42"/>
      <c r="K26" s="37"/>
      <c r="L26" s="48"/>
      <c r="M26" s="37"/>
      <c r="N26" s="37"/>
      <c r="O26" s="48"/>
      <c r="P26" s="18">
        <f t="shared" si="2"/>
        <v>15</v>
      </c>
      <c r="Q26" s="17">
        <f t="shared" si="3"/>
        <v>0</v>
      </c>
      <c r="R26" s="17">
        <f t="shared" si="3"/>
        <v>15</v>
      </c>
      <c r="S26" s="19">
        <f t="shared" si="3"/>
        <v>3</v>
      </c>
      <c r="T26" s="54">
        <f t="shared" si="4"/>
        <v>0.6</v>
      </c>
      <c r="U26" s="54">
        <v>0.6</v>
      </c>
      <c r="V26" s="54">
        <v>0</v>
      </c>
      <c r="W26" s="55">
        <f t="shared" si="5"/>
        <v>1.2</v>
      </c>
    </row>
    <row r="27" spans="1:23" ht="21.95" customHeight="1">
      <c r="A27" s="45">
        <v>12</v>
      </c>
      <c r="B27" s="44" t="s">
        <v>42</v>
      </c>
      <c r="C27" s="17" t="s">
        <v>30</v>
      </c>
      <c r="D27" s="35"/>
      <c r="E27" s="35"/>
      <c r="F27" s="36"/>
      <c r="G27" s="35"/>
      <c r="H27" s="35"/>
      <c r="I27" s="36"/>
      <c r="J27" s="42">
        <v>15</v>
      </c>
      <c r="K27" s="37">
        <v>15</v>
      </c>
      <c r="L27" s="48">
        <v>2</v>
      </c>
      <c r="M27" s="37"/>
      <c r="N27" s="37"/>
      <c r="O27" s="48"/>
      <c r="P27" s="18">
        <f t="shared" si="2"/>
        <v>30</v>
      </c>
      <c r="Q27" s="17">
        <f t="shared" si="3"/>
        <v>15</v>
      </c>
      <c r="R27" s="17">
        <f t="shared" si="3"/>
        <v>15</v>
      </c>
      <c r="S27" s="19">
        <f t="shared" si="3"/>
        <v>2</v>
      </c>
      <c r="T27" s="54">
        <f t="shared" si="4"/>
        <v>1.2</v>
      </c>
      <c r="U27" s="54">
        <v>0.6</v>
      </c>
      <c r="V27" s="54">
        <v>0</v>
      </c>
      <c r="W27" s="55">
        <f t="shared" si="5"/>
        <v>1.7999999999999998</v>
      </c>
    </row>
    <row r="28" spans="1:23" ht="21.95" customHeight="1">
      <c r="A28" s="45">
        <v>13</v>
      </c>
      <c r="B28" s="44" t="s">
        <v>43</v>
      </c>
      <c r="C28" s="17" t="s">
        <v>30</v>
      </c>
      <c r="D28" s="35"/>
      <c r="E28" s="35"/>
      <c r="F28" s="36"/>
      <c r="G28" s="35">
        <v>15</v>
      </c>
      <c r="H28" s="35"/>
      <c r="I28" s="36">
        <v>3</v>
      </c>
      <c r="J28" s="37"/>
      <c r="K28" s="37"/>
      <c r="L28" s="48"/>
      <c r="M28" s="37"/>
      <c r="N28" s="37"/>
      <c r="O28" s="48"/>
      <c r="P28" s="18">
        <f t="shared" si="2"/>
        <v>15</v>
      </c>
      <c r="Q28" s="17">
        <f t="shared" si="3"/>
        <v>15</v>
      </c>
      <c r="R28" s="17">
        <f t="shared" si="3"/>
        <v>0</v>
      </c>
      <c r="S28" s="19">
        <f t="shared" si="3"/>
        <v>3</v>
      </c>
      <c r="T28" s="54">
        <f t="shared" si="4"/>
        <v>0.6</v>
      </c>
      <c r="U28" s="54">
        <v>0.6</v>
      </c>
      <c r="V28" s="54">
        <v>0</v>
      </c>
      <c r="W28" s="55">
        <f t="shared" si="5"/>
        <v>1.2</v>
      </c>
    </row>
    <row r="29" spans="1:23" ht="21.95" customHeight="1">
      <c r="A29" s="45">
        <v>14</v>
      </c>
      <c r="B29" s="44" t="s">
        <v>44</v>
      </c>
      <c r="C29" s="17" t="s">
        <v>30</v>
      </c>
      <c r="D29" s="35"/>
      <c r="E29" s="35"/>
      <c r="F29" s="36"/>
      <c r="G29" s="35"/>
      <c r="H29" s="35"/>
      <c r="I29" s="36"/>
      <c r="J29" s="37">
        <v>15</v>
      </c>
      <c r="K29" s="37">
        <v>15</v>
      </c>
      <c r="L29" s="48">
        <v>2</v>
      </c>
      <c r="M29" s="37"/>
      <c r="N29" s="37"/>
      <c r="O29" s="48"/>
      <c r="P29" s="18">
        <f t="shared" si="2"/>
        <v>30</v>
      </c>
      <c r="Q29" s="17">
        <f t="shared" si="3"/>
        <v>15</v>
      </c>
      <c r="R29" s="17">
        <f t="shared" si="3"/>
        <v>15</v>
      </c>
      <c r="S29" s="19">
        <f t="shared" si="3"/>
        <v>2</v>
      </c>
      <c r="T29" s="54">
        <f t="shared" si="4"/>
        <v>1.2</v>
      </c>
      <c r="U29" s="54">
        <v>0.6</v>
      </c>
      <c r="V29" s="54">
        <v>0</v>
      </c>
      <c r="W29" s="55">
        <f t="shared" si="5"/>
        <v>1.7999999999999998</v>
      </c>
    </row>
    <row r="30" spans="1:23" ht="21.95" customHeight="1">
      <c r="A30" s="45">
        <v>15</v>
      </c>
      <c r="B30" s="44" t="s">
        <v>45</v>
      </c>
      <c r="C30" s="17" t="s">
        <v>30</v>
      </c>
      <c r="D30" s="35"/>
      <c r="E30" s="35"/>
      <c r="F30" s="36"/>
      <c r="G30" s="35"/>
      <c r="H30" s="35"/>
      <c r="I30" s="36"/>
      <c r="J30" s="37">
        <v>15</v>
      </c>
      <c r="K30" s="37">
        <v>15</v>
      </c>
      <c r="L30" s="48">
        <v>2</v>
      </c>
      <c r="M30" s="37"/>
      <c r="N30" s="37"/>
      <c r="O30" s="48"/>
      <c r="P30" s="18">
        <f t="shared" si="2"/>
        <v>30</v>
      </c>
      <c r="Q30" s="17">
        <f t="shared" si="3"/>
        <v>15</v>
      </c>
      <c r="R30" s="17">
        <f t="shared" si="3"/>
        <v>15</v>
      </c>
      <c r="S30" s="19">
        <f t="shared" si="3"/>
        <v>2</v>
      </c>
      <c r="T30" s="54">
        <f t="shared" si="4"/>
        <v>1.2</v>
      </c>
      <c r="U30" s="54">
        <v>0.6</v>
      </c>
      <c r="V30" s="54">
        <v>0</v>
      </c>
      <c r="W30" s="55">
        <f t="shared" si="5"/>
        <v>1.7999999999999998</v>
      </c>
    </row>
    <row r="31" spans="1:23" ht="21.95" customHeight="1">
      <c r="A31" s="45">
        <v>16</v>
      </c>
      <c r="B31" s="44" t="s">
        <v>46</v>
      </c>
      <c r="C31" s="17" t="s">
        <v>30</v>
      </c>
      <c r="D31" s="35">
        <v>15</v>
      </c>
      <c r="E31" s="35">
        <v>15</v>
      </c>
      <c r="F31" s="36">
        <v>4</v>
      </c>
      <c r="G31" s="35"/>
      <c r="H31" s="35"/>
      <c r="I31" s="36"/>
      <c r="J31" s="37"/>
      <c r="K31" s="37"/>
      <c r="L31" s="48"/>
      <c r="M31" s="37"/>
      <c r="N31" s="37"/>
      <c r="O31" s="48"/>
      <c r="P31" s="18">
        <f t="shared" si="2"/>
        <v>30</v>
      </c>
      <c r="Q31" s="17">
        <f t="shared" si="3"/>
        <v>15</v>
      </c>
      <c r="R31" s="17">
        <f t="shared" si="3"/>
        <v>15</v>
      </c>
      <c r="S31" s="19">
        <f t="shared" si="3"/>
        <v>4</v>
      </c>
      <c r="T31" s="54">
        <f t="shared" si="4"/>
        <v>1.2</v>
      </c>
      <c r="U31" s="54">
        <v>0.6</v>
      </c>
      <c r="V31" s="54">
        <v>0</v>
      </c>
      <c r="W31" s="55">
        <f t="shared" si="5"/>
        <v>1.7999999999999998</v>
      </c>
    </row>
    <row r="32" spans="1:23" ht="21.95" customHeight="1">
      <c r="A32" s="45">
        <v>17</v>
      </c>
      <c r="B32" s="44" t="s">
        <v>47</v>
      </c>
      <c r="C32" s="17" t="s">
        <v>30</v>
      </c>
      <c r="D32" s="35">
        <v>15</v>
      </c>
      <c r="E32" s="35">
        <v>15</v>
      </c>
      <c r="F32" s="36">
        <v>4</v>
      </c>
      <c r="G32" s="35"/>
      <c r="H32" s="35"/>
      <c r="I32" s="36"/>
      <c r="J32" s="37"/>
      <c r="K32" s="37"/>
      <c r="L32" s="48"/>
      <c r="M32" s="37"/>
      <c r="N32" s="37"/>
      <c r="O32" s="48"/>
      <c r="P32" s="18">
        <f t="shared" si="2"/>
        <v>30</v>
      </c>
      <c r="Q32" s="17">
        <f t="shared" si="3"/>
        <v>15</v>
      </c>
      <c r="R32" s="17">
        <f t="shared" si="3"/>
        <v>15</v>
      </c>
      <c r="S32" s="19">
        <f t="shared" si="3"/>
        <v>4</v>
      </c>
      <c r="T32" s="54">
        <f t="shared" si="4"/>
        <v>1.2</v>
      </c>
      <c r="U32" s="54">
        <v>0.6</v>
      </c>
      <c r="V32" s="54">
        <v>0</v>
      </c>
      <c r="W32" s="55">
        <f t="shared" si="5"/>
        <v>1.7999999999999998</v>
      </c>
    </row>
    <row r="33" spans="1:23" ht="21.95" customHeight="1">
      <c r="A33" s="45">
        <v>18</v>
      </c>
      <c r="B33" s="44" t="s">
        <v>48</v>
      </c>
      <c r="C33" s="17" t="s">
        <v>30</v>
      </c>
      <c r="D33" s="35">
        <v>30</v>
      </c>
      <c r="E33" s="35"/>
      <c r="F33" s="36">
        <v>3</v>
      </c>
      <c r="G33" s="35">
        <v>30</v>
      </c>
      <c r="H33" s="35"/>
      <c r="I33" s="36">
        <v>3</v>
      </c>
      <c r="J33" s="37">
        <v>30</v>
      </c>
      <c r="K33" s="37"/>
      <c r="L33" s="48">
        <v>3</v>
      </c>
      <c r="M33" s="37"/>
      <c r="N33" s="37"/>
      <c r="O33" s="48"/>
      <c r="P33" s="18">
        <f t="shared" si="2"/>
        <v>90</v>
      </c>
      <c r="Q33" s="17">
        <f t="shared" si="3"/>
        <v>90</v>
      </c>
      <c r="R33" s="17">
        <f t="shared" si="3"/>
        <v>0</v>
      </c>
      <c r="S33" s="19">
        <f t="shared" si="3"/>
        <v>9</v>
      </c>
      <c r="T33" s="54">
        <f t="shared" si="4"/>
        <v>3.6</v>
      </c>
      <c r="U33" s="54">
        <v>1.8</v>
      </c>
      <c r="V33" s="54">
        <v>0</v>
      </c>
      <c r="W33" s="55">
        <f t="shared" si="5"/>
        <v>5.4</v>
      </c>
    </row>
    <row r="34" spans="1:23" ht="21.95" customHeight="1">
      <c r="A34" s="45">
        <v>19</v>
      </c>
      <c r="B34" s="44" t="s">
        <v>49</v>
      </c>
      <c r="C34" s="17" t="s">
        <v>30</v>
      </c>
      <c r="D34" s="35"/>
      <c r="E34" s="35"/>
      <c r="F34" s="36"/>
      <c r="G34" s="35"/>
      <c r="H34" s="35"/>
      <c r="I34" s="36"/>
      <c r="J34" s="37">
        <v>15</v>
      </c>
      <c r="K34" s="37"/>
      <c r="L34" s="48">
        <v>1</v>
      </c>
      <c r="M34" s="37"/>
      <c r="N34" s="37"/>
      <c r="O34" s="48"/>
      <c r="P34" s="18">
        <f>SUM(D34:E34,G34:H34,J34:K34,M34:N34)</f>
        <v>15</v>
      </c>
      <c r="Q34" s="17">
        <f t="shared" si="3"/>
        <v>15</v>
      </c>
      <c r="R34" s="17">
        <f t="shared" si="3"/>
        <v>0</v>
      </c>
      <c r="S34" s="19">
        <f t="shared" si="3"/>
        <v>1</v>
      </c>
      <c r="T34" s="54">
        <f>P34/25</f>
        <v>0.6</v>
      </c>
      <c r="U34" s="54">
        <v>1.8</v>
      </c>
      <c r="V34" s="54">
        <v>0</v>
      </c>
      <c r="W34" s="55">
        <f>T34+U34+V34</f>
        <v>2.4</v>
      </c>
    </row>
    <row r="35" spans="1:23" ht="21.95" customHeight="1">
      <c r="A35" s="45">
        <v>20</v>
      </c>
      <c r="B35" s="44" t="s">
        <v>50</v>
      </c>
      <c r="C35" s="17" t="s">
        <v>30</v>
      </c>
      <c r="D35" s="35"/>
      <c r="E35" s="35"/>
      <c r="F35" s="36"/>
      <c r="G35" s="35"/>
      <c r="H35" s="35"/>
      <c r="I35" s="36"/>
      <c r="J35" s="37">
        <v>15</v>
      </c>
      <c r="K35" s="37"/>
      <c r="L35" s="48">
        <v>1</v>
      </c>
      <c r="M35" s="37"/>
      <c r="N35" s="37"/>
      <c r="O35" s="48"/>
      <c r="P35" s="18">
        <f>SUM(D35:E35,G35:H35,J35:K35,M35:N35)</f>
        <v>15</v>
      </c>
      <c r="Q35" s="17">
        <f t="shared" si="3"/>
        <v>15</v>
      </c>
      <c r="R35" s="17">
        <f t="shared" si="3"/>
        <v>0</v>
      </c>
      <c r="S35" s="19">
        <f t="shared" si="3"/>
        <v>1</v>
      </c>
      <c r="T35" s="54">
        <f>P35/25</f>
        <v>0.6</v>
      </c>
      <c r="U35" s="54">
        <v>1.8</v>
      </c>
      <c r="V35" s="54">
        <v>0</v>
      </c>
      <c r="W35" s="55">
        <f>T35+U35+V35</f>
        <v>2.4</v>
      </c>
    </row>
    <row r="36" spans="1:23" ht="21.95" customHeight="1">
      <c r="A36" s="45">
        <v>21</v>
      </c>
      <c r="B36" s="44" t="s">
        <v>51</v>
      </c>
      <c r="C36" s="17" t="s">
        <v>30</v>
      </c>
      <c r="D36" s="35"/>
      <c r="E36" s="35">
        <v>30</v>
      </c>
      <c r="F36" s="36">
        <v>3</v>
      </c>
      <c r="G36" s="35"/>
      <c r="H36" s="35"/>
      <c r="I36" s="36"/>
      <c r="J36" s="37"/>
      <c r="K36" s="37"/>
      <c r="L36" s="48"/>
      <c r="M36" s="37"/>
      <c r="N36" s="37"/>
      <c r="O36" s="48"/>
      <c r="P36" s="18">
        <f t="shared" si="2"/>
        <v>30</v>
      </c>
      <c r="Q36" s="17">
        <f t="shared" si="3"/>
        <v>0</v>
      </c>
      <c r="R36" s="17">
        <f t="shared" si="3"/>
        <v>30</v>
      </c>
      <c r="S36" s="19">
        <f t="shared" si="3"/>
        <v>3</v>
      </c>
      <c r="T36" s="54">
        <f t="shared" si="4"/>
        <v>1.2</v>
      </c>
      <c r="U36" s="54">
        <v>0.6</v>
      </c>
      <c r="V36" s="54">
        <v>0</v>
      </c>
      <c r="W36" s="55">
        <f t="shared" si="5"/>
        <v>1.7999999999999998</v>
      </c>
    </row>
    <row r="37" spans="1:23" ht="21.95" customHeight="1">
      <c r="A37" s="45">
        <v>22</v>
      </c>
      <c r="B37" s="44" t="s">
        <v>52</v>
      </c>
      <c r="C37" s="17" t="s">
        <v>30</v>
      </c>
      <c r="D37" s="35"/>
      <c r="E37" s="35"/>
      <c r="F37" s="36"/>
      <c r="G37" s="35"/>
      <c r="H37" s="35"/>
      <c r="I37" s="36"/>
      <c r="J37" s="37"/>
      <c r="K37" s="37">
        <v>30</v>
      </c>
      <c r="L37" s="48">
        <v>2</v>
      </c>
      <c r="M37" s="37"/>
      <c r="N37" s="37"/>
      <c r="O37" s="48"/>
      <c r="P37" s="18">
        <f t="shared" si="2"/>
        <v>30</v>
      </c>
      <c r="Q37" s="17">
        <f t="shared" si="3"/>
        <v>0</v>
      </c>
      <c r="R37" s="17">
        <f t="shared" si="3"/>
        <v>30</v>
      </c>
      <c r="S37" s="19">
        <f t="shared" si="3"/>
        <v>2</v>
      </c>
      <c r="T37" s="54">
        <f t="shared" si="4"/>
        <v>1.2</v>
      </c>
      <c r="U37" s="54">
        <v>0.6</v>
      </c>
      <c r="V37" s="54">
        <v>0</v>
      </c>
      <c r="W37" s="55">
        <f t="shared" si="5"/>
        <v>1.7999999999999998</v>
      </c>
    </row>
    <row r="38" spans="1:23" ht="21.95" customHeight="1">
      <c r="A38" s="45">
        <v>23</v>
      </c>
      <c r="B38" s="44" t="s">
        <v>53</v>
      </c>
      <c r="C38" s="17" t="s">
        <v>30</v>
      </c>
      <c r="D38" s="35"/>
      <c r="E38" s="35">
        <v>30</v>
      </c>
      <c r="F38" s="36">
        <v>3</v>
      </c>
      <c r="G38" s="35"/>
      <c r="H38" s="35">
        <v>30</v>
      </c>
      <c r="I38" s="36">
        <v>4</v>
      </c>
      <c r="J38" s="37"/>
      <c r="K38" s="37">
        <v>30</v>
      </c>
      <c r="L38" s="48">
        <v>4</v>
      </c>
      <c r="M38" s="37"/>
      <c r="N38" s="37">
        <v>30</v>
      </c>
      <c r="O38" s="48">
        <v>4</v>
      </c>
      <c r="P38" s="18">
        <f t="shared" si="2"/>
        <v>120</v>
      </c>
      <c r="Q38" s="17">
        <f t="shared" si="3"/>
        <v>0</v>
      </c>
      <c r="R38" s="17">
        <f t="shared" si="3"/>
        <v>120</v>
      </c>
      <c r="S38" s="19">
        <f t="shared" si="3"/>
        <v>15</v>
      </c>
      <c r="T38" s="54">
        <f t="shared" si="4"/>
        <v>4.8</v>
      </c>
      <c r="U38" s="54">
        <v>2.4</v>
      </c>
      <c r="V38" s="54">
        <v>0</v>
      </c>
      <c r="W38" s="55">
        <f t="shared" si="5"/>
        <v>7.1999999999999993</v>
      </c>
    </row>
    <row r="39" spans="1:23" ht="21.95" customHeight="1">
      <c r="A39" s="45">
        <v>24</v>
      </c>
      <c r="B39" s="44" t="s">
        <v>54</v>
      </c>
      <c r="C39" s="17" t="s">
        <v>35</v>
      </c>
      <c r="D39" s="35"/>
      <c r="E39" s="35"/>
      <c r="F39" s="36"/>
      <c r="G39" s="35"/>
      <c r="H39" s="35"/>
      <c r="I39" s="36"/>
      <c r="J39" s="37"/>
      <c r="K39" s="37"/>
      <c r="L39" s="48"/>
      <c r="M39" s="37"/>
      <c r="N39" s="37"/>
      <c r="O39" s="48">
        <v>17</v>
      </c>
      <c r="P39" s="18">
        <f t="shared" si="2"/>
        <v>0</v>
      </c>
      <c r="Q39" s="17">
        <f t="shared" si="3"/>
        <v>0</v>
      </c>
      <c r="R39" s="17">
        <f t="shared" si="3"/>
        <v>0</v>
      </c>
      <c r="S39" s="19">
        <f t="shared" si="3"/>
        <v>17</v>
      </c>
      <c r="T39" s="54">
        <f t="shared" si="4"/>
        <v>0</v>
      </c>
      <c r="U39" s="54">
        <v>0</v>
      </c>
      <c r="V39" s="54">
        <v>4</v>
      </c>
      <c r="W39" s="55">
        <f t="shared" si="5"/>
        <v>4</v>
      </c>
    </row>
    <row r="40" spans="1:23" ht="21.95" customHeight="1">
      <c r="A40" s="68" t="s">
        <v>55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15">
        <f>SUM(P41:P41)</f>
        <v>4</v>
      </c>
      <c r="Q40" s="15">
        <f>SUM(Q41:Q41)</f>
        <v>0</v>
      </c>
      <c r="R40" s="15">
        <f>SUM(R41:R41)</f>
        <v>4</v>
      </c>
      <c r="S40" s="15">
        <f>SUM(S41:S41)</f>
        <v>0</v>
      </c>
      <c r="T40" s="52">
        <f>T42+T43</f>
        <v>6</v>
      </c>
      <c r="U40" s="52">
        <f>U42+U43</f>
        <v>3</v>
      </c>
      <c r="V40" s="52">
        <f>SUM(V42:V43)</f>
        <v>0</v>
      </c>
      <c r="W40" s="53">
        <f>T40+U40+V40</f>
        <v>9</v>
      </c>
    </row>
    <row r="41" spans="1:23" ht="21.95" customHeight="1">
      <c r="A41" s="45">
        <v>1</v>
      </c>
      <c r="B41" s="44" t="s">
        <v>56</v>
      </c>
      <c r="C41" s="46" t="s">
        <v>30</v>
      </c>
      <c r="D41" s="35"/>
      <c r="E41" s="35">
        <v>4</v>
      </c>
      <c r="F41" s="36"/>
      <c r="G41" s="35"/>
      <c r="H41" s="35"/>
      <c r="I41" s="36"/>
      <c r="J41" s="37"/>
      <c r="K41" s="37"/>
      <c r="L41" s="48"/>
      <c r="M41" s="37"/>
      <c r="N41" s="37"/>
      <c r="O41" s="48"/>
      <c r="P41" s="18">
        <f>SUM(D41:E41,G41:H41,J41:K41,M41:N41)</f>
        <v>4</v>
      </c>
      <c r="Q41" s="17">
        <f>D41+G41+J41+M41</f>
        <v>0</v>
      </c>
      <c r="R41" s="17">
        <f>E41+H41+K41+N41</f>
        <v>4</v>
      </c>
      <c r="S41" s="19">
        <f>F41+I41+L41+O41</f>
        <v>0</v>
      </c>
      <c r="T41" s="54">
        <f>P41/25</f>
        <v>0.16</v>
      </c>
      <c r="U41" s="54">
        <v>0.6</v>
      </c>
      <c r="V41" s="54">
        <v>0</v>
      </c>
      <c r="W41" s="55">
        <f>T41+U41+V41</f>
        <v>0.76</v>
      </c>
    </row>
    <row r="42" spans="1:23" ht="21.95" customHeight="1">
      <c r="A42" s="92" t="s">
        <v>71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15">
        <f>Q42+R42</f>
        <v>120</v>
      </c>
      <c r="Q42" s="26">
        <f t="shared" ref="Q42:S42" si="6">SUM(Q43:Q46)</f>
        <v>0</v>
      </c>
      <c r="R42" s="26">
        <f t="shared" si="6"/>
        <v>120</v>
      </c>
      <c r="S42" s="25">
        <f t="shared" si="6"/>
        <v>14</v>
      </c>
      <c r="T42" s="52">
        <f t="shared" ref="T42:V42" si="7">SUM(T43:T46)</f>
        <v>4.8</v>
      </c>
      <c r="U42" s="52">
        <f t="shared" si="7"/>
        <v>2.4</v>
      </c>
      <c r="V42" s="52">
        <f t="shared" si="7"/>
        <v>0</v>
      </c>
      <c r="W42" s="53">
        <f>T42+U42</f>
        <v>7.1999999999999993</v>
      </c>
    </row>
    <row r="43" spans="1:23" ht="21.95" customHeight="1">
      <c r="A43" s="45">
        <v>1</v>
      </c>
      <c r="B43" s="44" t="s">
        <v>72</v>
      </c>
      <c r="C43" s="17" t="s">
        <v>30</v>
      </c>
      <c r="D43" s="35"/>
      <c r="E43" s="35"/>
      <c r="F43" s="36"/>
      <c r="G43" s="35"/>
      <c r="H43" s="35">
        <v>30</v>
      </c>
      <c r="I43" s="48">
        <v>6</v>
      </c>
      <c r="J43" s="37"/>
      <c r="K43" s="37"/>
      <c r="L43" s="36"/>
      <c r="M43" s="37"/>
      <c r="N43" s="37"/>
      <c r="O43" s="48"/>
      <c r="P43" s="21">
        <f>SUM(D43:E43,G43:H43,J43:K43,M43:N43)</f>
        <v>30</v>
      </c>
      <c r="Q43" s="17">
        <f>D43+G43+J43+M43</f>
        <v>0</v>
      </c>
      <c r="R43" s="17">
        <f>E43+H43+K43+N43</f>
        <v>30</v>
      </c>
      <c r="S43" s="19">
        <f>F43+I43+L43+O43</f>
        <v>6</v>
      </c>
      <c r="T43" s="54">
        <f>P43/25</f>
        <v>1.2</v>
      </c>
      <c r="U43" s="54">
        <v>0.6</v>
      </c>
      <c r="V43" s="54">
        <v>0</v>
      </c>
      <c r="W43" s="55">
        <f>U43+T43</f>
        <v>1.7999999999999998</v>
      </c>
    </row>
    <row r="44" spans="1:23" ht="21.95" customHeight="1">
      <c r="A44" s="45">
        <v>2</v>
      </c>
      <c r="B44" s="44" t="s">
        <v>73</v>
      </c>
      <c r="C44" s="17" t="s">
        <v>30</v>
      </c>
      <c r="D44" s="35"/>
      <c r="E44" s="35"/>
      <c r="F44" s="36"/>
      <c r="G44" s="35"/>
      <c r="H44" s="35"/>
      <c r="I44" s="48"/>
      <c r="J44" s="37"/>
      <c r="K44" s="37">
        <v>30</v>
      </c>
      <c r="L44" s="36">
        <v>2</v>
      </c>
      <c r="M44" s="37"/>
      <c r="N44" s="37"/>
      <c r="O44" s="48"/>
      <c r="P44" s="21">
        <f>SUM(D44:E44,G44:H44,J44:K44,M44:N44)</f>
        <v>30</v>
      </c>
      <c r="Q44" s="17">
        <f t="shared" ref="Q44:S46" si="8">D44+G44+J44+M44</f>
        <v>0</v>
      </c>
      <c r="R44" s="17">
        <f t="shared" si="8"/>
        <v>30</v>
      </c>
      <c r="S44" s="19">
        <f t="shared" si="8"/>
        <v>2</v>
      </c>
      <c r="T44" s="54">
        <f>P44/25</f>
        <v>1.2</v>
      </c>
      <c r="U44" s="54">
        <v>0.6</v>
      </c>
      <c r="V44" s="54">
        <v>0</v>
      </c>
      <c r="W44" s="55">
        <f>U44+T44</f>
        <v>1.7999999999999998</v>
      </c>
    </row>
    <row r="45" spans="1:23" ht="21.95" customHeight="1">
      <c r="A45" s="45">
        <v>3</v>
      </c>
      <c r="B45" s="44" t="s">
        <v>74</v>
      </c>
      <c r="C45" s="17" t="s">
        <v>30</v>
      </c>
      <c r="D45" s="35"/>
      <c r="E45" s="35"/>
      <c r="F45" s="36"/>
      <c r="G45" s="35"/>
      <c r="H45" s="35"/>
      <c r="I45" s="48"/>
      <c r="J45" s="37"/>
      <c r="K45" s="37"/>
      <c r="L45" s="36"/>
      <c r="M45" s="42"/>
      <c r="N45" s="37">
        <v>30</v>
      </c>
      <c r="O45" s="48">
        <v>3</v>
      </c>
      <c r="P45" s="21">
        <f>SUM(D45:E45,G45:H45,J45:K45,M45:N45)</f>
        <v>30</v>
      </c>
      <c r="Q45" s="17">
        <f t="shared" si="8"/>
        <v>0</v>
      </c>
      <c r="R45" s="17">
        <f t="shared" si="8"/>
        <v>30</v>
      </c>
      <c r="S45" s="19">
        <f t="shared" si="8"/>
        <v>3</v>
      </c>
      <c r="T45" s="54">
        <f>P45/25</f>
        <v>1.2</v>
      </c>
      <c r="U45" s="54">
        <v>0.6</v>
      </c>
      <c r="V45" s="54">
        <v>0</v>
      </c>
      <c r="W45" s="55">
        <f>U45+T45</f>
        <v>1.7999999999999998</v>
      </c>
    </row>
    <row r="46" spans="1:23" ht="21.95" customHeight="1">
      <c r="A46" s="45">
        <v>4</v>
      </c>
      <c r="B46" s="44" t="s">
        <v>63</v>
      </c>
      <c r="C46" s="20" t="s">
        <v>30</v>
      </c>
      <c r="D46" s="35"/>
      <c r="E46" s="35"/>
      <c r="F46" s="48"/>
      <c r="G46" s="35"/>
      <c r="H46" s="35"/>
      <c r="I46" s="48"/>
      <c r="J46" s="37"/>
      <c r="K46" s="37"/>
      <c r="L46" s="48"/>
      <c r="M46" s="42"/>
      <c r="N46" s="37">
        <v>30</v>
      </c>
      <c r="O46" s="48">
        <v>3</v>
      </c>
      <c r="P46" s="21">
        <f>SUM(D46:E46,G46:H46,J46:K46,M46:N46)</f>
        <v>30</v>
      </c>
      <c r="Q46" s="17">
        <f t="shared" si="8"/>
        <v>0</v>
      </c>
      <c r="R46" s="17">
        <f t="shared" si="8"/>
        <v>30</v>
      </c>
      <c r="S46" s="19">
        <f t="shared" si="8"/>
        <v>3</v>
      </c>
      <c r="T46" s="54">
        <f>P46/25</f>
        <v>1.2</v>
      </c>
      <c r="U46" s="54">
        <v>0.6</v>
      </c>
      <c r="V46" s="54">
        <v>0</v>
      </c>
      <c r="W46" s="55">
        <f>U46+T46</f>
        <v>1.7999999999999998</v>
      </c>
    </row>
    <row r="47" spans="1:23" ht="21.95" customHeight="1">
      <c r="A47" s="91" t="s">
        <v>66</v>
      </c>
      <c r="B47" s="91"/>
      <c r="C47" s="91"/>
      <c r="D47" s="27">
        <f>SUM(D45:D46,D42:D43,D15:D39,D41:D41)</f>
        <v>90</v>
      </c>
      <c r="E47" s="27">
        <f>SUM(E45:E46,E42:E43,E15:E39,E41:E41)</f>
        <v>184</v>
      </c>
      <c r="F47" s="78">
        <f>SUM(F42:F46,F15:F38:F41:F41)</f>
        <v>30</v>
      </c>
      <c r="G47" s="27">
        <f>SUM(G45:G46,G42:G43,G15:G39,G41:G41)</f>
        <v>75</v>
      </c>
      <c r="H47" s="27">
        <f>SUM(H45:H46,H42:H43,H15:H39,H41:H41)</f>
        <v>105</v>
      </c>
      <c r="I47" s="78">
        <f>SUM(I42:I46,I15:I38:I41:I41)</f>
        <v>29</v>
      </c>
      <c r="J47" s="28">
        <f>SUM(J45:J46,J42:J43,J15:J38)</f>
        <v>150</v>
      </c>
      <c r="K47" s="28">
        <f>SUM(K43:K46,K16:K39)</f>
        <v>180</v>
      </c>
      <c r="L47" s="78">
        <f>SUM(L42:L46,L15:L38:L41:L41)</f>
        <v>30</v>
      </c>
      <c r="M47" s="28">
        <f>SUM(M43:M46,M16:M39)</f>
        <v>15</v>
      </c>
      <c r="N47" s="28">
        <f>SUM(N43:N46,N16:N39)</f>
        <v>105</v>
      </c>
      <c r="O47" s="78">
        <f>SUM(O42:O46,O15:O38:O41:O41)</f>
        <v>31</v>
      </c>
      <c r="P47" s="15">
        <f>P15+P42+P40</f>
        <v>904</v>
      </c>
      <c r="Q47" s="47">
        <f>Q15+Q42+Q40</f>
        <v>330</v>
      </c>
      <c r="R47" s="47">
        <f>R15+R42+R40</f>
        <v>574</v>
      </c>
      <c r="S47" s="94">
        <f>S15+S42+S40</f>
        <v>120</v>
      </c>
      <c r="T47" s="77">
        <f>T42+T15</f>
        <v>36</v>
      </c>
      <c r="U47" s="77">
        <f>U42+U15</f>
        <v>20.999999999999996</v>
      </c>
      <c r="V47" s="97">
        <f>V15+V42</f>
        <v>11</v>
      </c>
      <c r="W47" s="76">
        <f>T47+U47+V47</f>
        <v>68</v>
      </c>
    </row>
    <row r="48" spans="1:23" ht="21.95" customHeight="1">
      <c r="A48" s="91"/>
      <c r="B48" s="91"/>
      <c r="C48" s="91"/>
      <c r="D48" s="67">
        <f>D47+E47</f>
        <v>274</v>
      </c>
      <c r="E48" s="67"/>
      <c r="F48" s="78"/>
      <c r="G48" s="67">
        <f>G47+H47</f>
        <v>180</v>
      </c>
      <c r="H48" s="67"/>
      <c r="I48" s="78"/>
      <c r="J48" s="65">
        <f>J47+K47</f>
        <v>330</v>
      </c>
      <c r="K48" s="65"/>
      <c r="L48" s="78"/>
      <c r="M48" s="65">
        <f>M47+N47</f>
        <v>120</v>
      </c>
      <c r="N48" s="65"/>
      <c r="O48" s="78"/>
      <c r="P48" s="66">
        <f>D49+J49</f>
        <v>904</v>
      </c>
      <c r="Q48" s="66"/>
      <c r="R48" s="66"/>
      <c r="S48" s="95"/>
      <c r="T48" s="96"/>
      <c r="U48" s="96"/>
      <c r="V48" s="96"/>
      <c r="W48" s="93"/>
    </row>
    <row r="49" spans="1:42" ht="21.95" customHeight="1">
      <c r="A49" s="91"/>
      <c r="B49" s="91"/>
      <c r="C49" s="91"/>
      <c r="D49" s="69">
        <f>D48+G48</f>
        <v>454</v>
      </c>
      <c r="E49" s="69"/>
      <c r="F49" s="69"/>
      <c r="G49" s="69"/>
      <c r="H49" s="69"/>
      <c r="I49" s="43">
        <f>F47+I47</f>
        <v>59</v>
      </c>
      <c r="J49" s="69">
        <f>J48+M48</f>
        <v>450</v>
      </c>
      <c r="K49" s="69"/>
      <c r="L49" s="69"/>
      <c r="M49" s="69"/>
      <c r="N49" s="69"/>
      <c r="O49" s="43">
        <f>L47+O47</f>
        <v>61</v>
      </c>
      <c r="P49" s="66"/>
      <c r="Q49" s="66"/>
      <c r="R49" s="66"/>
      <c r="S49" s="95"/>
      <c r="T49" s="96"/>
      <c r="U49" s="96"/>
      <c r="V49" s="96"/>
      <c r="W49" s="93"/>
    </row>
    <row r="50" spans="1:42" ht="21.95" customHeight="1">
      <c r="B50" s="51" t="s">
        <v>67</v>
      </c>
    </row>
    <row r="51" spans="1:42" ht="21.95" customHeight="1">
      <c r="B51" s="51" t="s">
        <v>75</v>
      </c>
    </row>
    <row r="52" spans="1:42" ht="21.95" customHeight="1"/>
    <row r="53" spans="1:42" ht="21.95" customHeight="1">
      <c r="AN53" s="11"/>
      <c r="AO53" s="11"/>
      <c r="AP53" s="11"/>
    </row>
    <row r="54" spans="1:42">
      <c r="AN54" s="11"/>
      <c r="AO54" s="11"/>
      <c r="AP54" s="11"/>
    </row>
  </sheetData>
  <mergeCells count="48">
    <mergeCell ref="A2:W2"/>
    <mergeCell ref="A3:W3"/>
    <mergeCell ref="A4:W4"/>
    <mergeCell ref="A10:W10"/>
    <mergeCell ref="W47:W49"/>
    <mergeCell ref="D48:E48"/>
    <mergeCell ref="G48:H48"/>
    <mergeCell ref="J48:K48"/>
    <mergeCell ref="M48:N48"/>
    <mergeCell ref="P48:R49"/>
    <mergeCell ref="J49:N49"/>
    <mergeCell ref="S47:S49"/>
    <mergeCell ref="T47:T49"/>
    <mergeCell ref="U47:U49"/>
    <mergeCell ref="V47:V49"/>
    <mergeCell ref="O13:O14"/>
    <mergeCell ref="A15:O15"/>
    <mergeCell ref="A40:O40"/>
    <mergeCell ref="U12:U14"/>
    <mergeCell ref="T12:T14"/>
    <mergeCell ref="A42:O42"/>
    <mergeCell ref="L13:L14"/>
    <mergeCell ref="M13:N13"/>
    <mergeCell ref="P12:P14"/>
    <mergeCell ref="Q12:R13"/>
    <mergeCell ref="S12:S14"/>
    <mergeCell ref="A47:C49"/>
    <mergeCell ref="F47:F48"/>
    <mergeCell ref="I47:I48"/>
    <mergeCell ref="L47:L48"/>
    <mergeCell ref="O47:O48"/>
    <mergeCell ref="D49:H49"/>
    <mergeCell ref="A8:V8"/>
    <mergeCell ref="V12:V14"/>
    <mergeCell ref="D12:I12"/>
    <mergeCell ref="J12:O12"/>
    <mergeCell ref="A1:W1"/>
    <mergeCell ref="A6:W6"/>
    <mergeCell ref="A7:W7"/>
    <mergeCell ref="A12:A14"/>
    <mergeCell ref="B12:B14"/>
    <mergeCell ref="C12:C14"/>
    <mergeCell ref="W12:W14"/>
    <mergeCell ref="D13:E13"/>
    <mergeCell ref="F13:F14"/>
    <mergeCell ref="G13:H13"/>
    <mergeCell ref="I13:I14"/>
    <mergeCell ref="J13:K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52"/>
  <sheetViews>
    <sheetView zoomScaleNormal="100" workbookViewId="0">
      <selection activeCell="A4" sqref="A4:W4"/>
    </sheetView>
  </sheetViews>
  <sheetFormatPr defaultRowHeight="12.75"/>
  <cols>
    <col min="1" max="1" width="2.85546875" customWidth="1"/>
    <col min="2" max="2" width="24.7109375" customWidth="1"/>
    <col min="3" max="3" width="3.7109375" customWidth="1"/>
    <col min="4" max="15" width="4" customWidth="1"/>
    <col min="16" max="16" width="5.28515625" customWidth="1"/>
    <col min="17" max="19" width="4" customWidth="1"/>
    <col min="20" max="20" width="6.28515625" customWidth="1"/>
    <col min="21" max="23" width="4" customWidth="1"/>
  </cols>
  <sheetData>
    <row r="1" spans="1:39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1:39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</row>
    <row r="3" spans="1:39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</row>
    <row r="4" spans="1:39" ht="12.75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</row>
    <row r="5" spans="1:39" ht="12.75" customHeight="1">
      <c r="A5" s="89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>
      <c r="A6" s="85" t="s">
        <v>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</row>
    <row r="7" spans="1:39" ht="15" customHeight="1">
      <c r="A7" s="90" t="s">
        <v>6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ht="9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</row>
    <row r="9" spans="1:39" ht="15" customHeight="1">
      <c r="A9" s="86" t="s">
        <v>76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</row>
    <row r="10" spans="1:39" ht="15" customHeight="1">
      <c r="A10" s="1"/>
      <c r="B10" s="2"/>
      <c r="C10" s="3"/>
      <c r="D10" s="4"/>
      <c r="E10" s="4"/>
      <c r="F10" s="5"/>
      <c r="G10" s="4"/>
      <c r="H10" s="4"/>
      <c r="I10" s="5"/>
      <c r="J10" s="6"/>
      <c r="K10" s="6"/>
      <c r="L10" s="7"/>
      <c r="M10" s="4"/>
      <c r="N10" s="4"/>
      <c r="O10" s="5"/>
      <c r="P10" s="8"/>
      <c r="Q10" s="9"/>
      <c r="R10" s="9"/>
      <c r="S10" s="10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</row>
    <row r="11" spans="1:39">
      <c r="A11" s="80" t="s">
        <v>8</v>
      </c>
      <c r="B11" s="80" t="s">
        <v>9</v>
      </c>
      <c r="C11" s="81" t="s">
        <v>10</v>
      </c>
      <c r="D11" s="83" t="s">
        <v>11</v>
      </c>
      <c r="E11" s="83"/>
      <c r="F11" s="83"/>
      <c r="G11" s="83"/>
      <c r="H11" s="83"/>
      <c r="I11" s="83"/>
      <c r="J11" s="83" t="s">
        <v>12</v>
      </c>
      <c r="K11" s="83"/>
      <c r="L11" s="83"/>
      <c r="M11" s="83"/>
      <c r="N11" s="83"/>
      <c r="O11" s="83"/>
      <c r="P11" s="70" t="s">
        <v>13</v>
      </c>
      <c r="Q11" s="71" t="s">
        <v>14</v>
      </c>
      <c r="R11" s="71"/>
      <c r="S11" s="72" t="s">
        <v>15</v>
      </c>
      <c r="T11" s="75" t="s">
        <v>16</v>
      </c>
      <c r="U11" s="75" t="s">
        <v>17</v>
      </c>
      <c r="V11" s="75" t="s">
        <v>18</v>
      </c>
      <c r="W11" s="75" t="s">
        <v>19</v>
      </c>
    </row>
    <row r="12" spans="1:39" ht="18" customHeight="1">
      <c r="A12" s="80"/>
      <c r="B12" s="80"/>
      <c r="C12" s="81"/>
      <c r="D12" s="73" t="s">
        <v>20</v>
      </c>
      <c r="E12" s="73"/>
      <c r="F12" s="72" t="s">
        <v>15</v>
      </c>
      <c r="G12" s="73" t="s">
        <v>21</v>
      </c>
      <c r="H12" s="73"/>
      <c r="I12" s="72" t="s">
        <v>15</v>
      </c>
      <c r="J12" s="84" t="s">
        <v>22</v>
      </c>
      <c r="K12" s="84"/>
      <c r="L12" s="72" t="s">
        <v>15</v>
      </c>
      <c r="M12" s="84" t="s">
        <v>23</v>
      </c>
      <c r="N12" s="84"/>
      <c r="O12" s="72" t="s">
        <v>15</v>
      </c>
      <c r="P12" s="70"/>
      <c r="Q12" s="71"/>
      <c r="R12" s="71"/>
      <c r="S12" s="72"/>
      <c r="T12" s="75"/>
      <c r="U12" s="75"/>
      <c r="V12" s="82"/>
      <c r="W12" s="75"/>
    </row>
    <row r="13" spans="1:39" ht="18" customHeight="1">
      <c r="A13" s="80"/>
      <c r="B13" s="80"/>
      <c r="C13" s="81"/>
      <c r="D13" s="12" t="s">
        <v>24</v>
      </c>
      <c r="E13" s="12" t="s">
        <v>25</v>
      </c>
      <c r="F13" s="72"/>
      <c r="G13" s="12" t="s">
        <v>24</v>
      </c>
      <c r="H13" s="12" t="s">
        <v>25</v>
      </c>
      <c r="I13" s="72"/>
      <c r="J13" s="13" t="s">
        <v>24</v>
      </c>
      <c r="K13" s="13" t="s">
        <v>25</v>
      </c>
      <c r="L13" s="72"/>
      <c r="M13" s="13" t="s">
        <v>24</v>
      </c>
      <c r="N13" s="13" t="s">
        <v>25</v>
      </c>
      <c r="O13" s="72"/>
      <c r="P13" s="70"/>
      <c r="Q13" s="14" t="s">
        <v>26</v>
      </c>
      <c r="R13" s="14" t="s">
        <v>27</v>
      </c>
      <c r="S13" s="72"/>
      <c r="T13" s="75"/>
      <c r="U13" s="75"/>
      <c r="V13" s="82"/>
      <c r="W13" s="75"/>
    </row>
    <row r="14" spans="1:39" ht="18" customHeight="1">
      <c r="A14" s="74" t="s">
        <v>28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15">
        <f t="shared" ref="P14:S14" si="0">SUM(P15:P38)</f>
        <v>780</v>
      </c>
      <c r="Q14" s="24">
        <f t="shared" si="0"/>
        <v>330</v>
      </c>
      <c r="R14" s="24">
        <f t="shared" si="0"/>
        <v>450</v>
      </c>
      <c r="S14" s="23">
        <f t="shared" si="0"/>
        <v>106</v>
      </c>
      <c r="T14" s="52">
        <f t="shared" ref="T14:U14" si="1">SUM(T15:T38)</f>
        <v>31.2</v>
      </c>
      <c r="U14" s="52">
        <f t="shared" si="1"/>
        <v>18.599999999999998</v>
      </c>
      <c r="V14" s="52">
        <f>SUM(V15:V38)</f>
        <v>11</v>
      </c>
      <c r="W14" s="53">
        <f>T14+U14+V14</f>
        <v>60.8</v>
      </c>
    </row>
    <row r="15" spans="1:39" ht="21.95" customHeight="1">
      <c r="A15" s="45">
        <v>1</v>
      </c>
      <c r="B15" s="44" t="s">
        <v>70</v>
      </c>
      <c r="C15" s="17" t="s">
        <v>30</v>
      </c>
      <c r="D15" s="35"/>
      <c r="E15" s="35"/>
      <c r="F15" s="36"/>
      <c r="G15" s="35">
        <v>30</v>
      </c>
      <c r="H15" s="35"/>
      <c r="I15" s="36">
        <v>4</v>
      </c>
      <c r="J15" s="37"/>
      <c r="K15" s="37"/>
      <c r="L15" s="48"/>
      <c r="M15" s="37"/>
      <c r="N15" s="37"/>
      <c r="O15" s="48"/>
      <c r="P15" s="18">
        <f>SUM(D15:E15,G15:H15,J15:K15,M15:N15)</f>
        <v>30</v>
      </c>
      <c r="Q15" s="17">
        <f>D15+G15+J15+M15</f>
        <v>30</v>
      </c>
      <c r="R15" s="17">
        <f>E15+H15+K15+N15</f>
        <v>0</v>
      </c>
      <c r="S15" s="19">
        <f>F15+I15+L15+O15</f>
        <v>4</v>
      </c>
      <c r="T15" s="54">
        <f>P15/25</f>
        <v>1.2</v>
      </c>
      <c r="U15" s="54">
        <v>0.6</v>
      </c>
      <c r="V15" s="54">
        <v>0</v>
      </c>
      <c r="W15" s="55">
        <f>T15+U15+V15</f>
        <v>1.7999999999999998</v>
      </c>
    </row>
    <row r="16" spans="1:39" ht="21.95" customHeight="1">
      <c r="A16" s="45">
        <v>2</v>
      </c>
      <c r="B16" s="44" t="s">
        <v>31</v>
      </c>
      <c r="C16" s="17" t="s">
        <v>30</v>
      </c>
      <c r="D16" s="35"/>
      <c r="E16" s="35">
        <v>30</v>
      </c>
      <c r="F16" s="36">
        <v>4</v>
      </c>
      <c r="G16" s="35"/>
      <c r="H16" s="35"/>
      <c r="I16" s="36"/>
      <c r="J16" s="37"/>
      <c r="K16" s="37"/>
      <c r="L16" s="48"/>
      <c r="M16" s="37"/>
      <c r="N16" s="37"/>
      <c r="O16" s="48"/>
      <c r="P16" s="18">
        <f t="shared" ref="P16:P38" si="2">SUM(D16:E16,G16:H16,J16:K16,M16:N16)</f>
        <v>30</v>
      </c>
      <c r="Q16" s="17">
        <f t="shared" ref="Q16:S38" si="3">D16+G16+J16+M16</f>
        <v>0</v>
      </c>
      <c r="R16" s="17">
        <f t="shared" si="3"/>
        <v>30</v>
      </c>
      <c r="S16" s="19">
        <f t="shared" si="3"/>
        <v>4</v>
      </c>
      <c r="T16" s="54">
        <f t="shared" ref="T16:T38" si="4">P16/25</f>
        <v>1.2</v>
      </c>
      <c r="U16" s="54">
        <v>0.6</v>
      </c>
      <c r="V16" s="54">
        <v>0</v>
      </c>
      <c r="W16" s="55">
        <f t="shared" ref="W16:W38" si="5">T16+U16+V16</f>
        <v>1.7999999999999998</v>
      </c>
    </row>
    <row r="17" spans="1:23" ht="21.95" customHeight="1">
      <c r="A17" s="45">
        <v>3</v>
      </c>
      <c r="B17" s="44" t="s">
        <v>32</v>
      </c>
      <c r="C17" s="17" t="s">
        <v>30</v>
      </c>
      <c r="D17" s="38"/>
      <c r="E17" s="35"/>
      <c r="F17" s="36"/>
      <c r="G17" s="35"/>
      <c r="H17" s="35">
        <v>30</v>
      </c>
      <c r="I17" s="36">
        <v>6</v>
      </c>
      <c r="J17" s="37"/>
      <c r="K17" s="37"/>
      <c r="L17" s="48"/>
      <c r="M17" s="37"/>
      <c r="N17" s="37"/>
      <c r="O17" s="48"/>
      <c r="P17" s="18">
        <f t="shared" si="2"/>
        <v>30</v>
      </c>
      <c r="Q17" s="17">
        <f t="shared" si="3"/>
        <v>0</v>
      </c>
      <c r="R17" s="17">
        <f t="shared" si="3"/>
        <v>30</v>
      </c>
      <c r="S17" s="19">
        <f t="shared" si="3"/>
        <v>6</v>
      </c>
      <c r="T17" s="54">
        <f t="shared" si="4"/>
        <v>1.2</v>
      </c>
      <c r="U17" s="54">
        <v>0.6</v>
      </c>
      <c r="V17" s="54">
        <v>0</v>
      </c>
      <c r="W17" s="55">
        <f t="shared" si="5"/>
        <v>1.7999999999999998</v>
      </c>
    </row>
    <row r="18" spans="1:23" ht="21.95" customHeight="1">
      <c r="A18" s="45">
        <v>4</v>
      </c>
      <c r="B18" s="44" t="s">
        <v>33</v>
      </c>
      <c r="C18" s="17" t="s">
        <v>30</v>
      </c>
      <c r="D18" s="35"/>
      <c r="E18" s="62"/>
      <c r="F18" s="36"/>
      <c r="G18" s="38"/>
      <c r="H18" s="35"/>
      <c r="I18" s="36"/>
      <c r="J18" s="37"/>
      <c r="K18" s="37">
        <v>30</v>
      </c>
      <c r="L18" s="48">
        <v>4</v>
      </c>
      <c r="M18" s="37"/>
      <c r="N18" s="37"/>
      <c r="O18" s="48"/>
      <c r="P18" s="18">
        <f t="shared" si="2"/>
        <v>30</v>
      </c>
      <c r="Q18" s="17">
        <f t="shared" si="3"/>
        <v>0</v>
      </c>
      <c r="R18" s="17">
        <f t="shared" si="3"/>
        <v>30</v>
      </c>
      <c r="S18" s="19">
        <f t="shared" si="3"/>
        <v>4</v>
      </c>
      <c r="T18" s="54">
        <f t="shared" si="4"/>
        <v>1.2</v>
      </c>
      <c r="U18" s="54">
        <v>0.6</v>
      </c>
      <c r="V18" s="54">
        <v>0</v>
      </c>
      <c r="W18" s="55">
        <f t="shared" si="5"/>
        <v>1.7999999999999998</v>
      </c>
    </row>
    <row r="19" spans="1:23" ht="21.95" customHeight="1">
      <c r="A19" s="45">
        <v>5</v>
      </c>
      <c r="B19" s="44" t="s">
        <v>34</v>
      </c>
      <c r="C19" s="17" t="s">
        <v>35</v>
      </c>
      <c r="D19" s="39"/>
      <c r="E19" s="35"/>
      <c r="F19" s="36"/>
      <c r="G19" s="35"/>
      <c r="H19" s="35"/>
      <c r="I19" s="49"/>
      <c r="J19" s="40"/>
      <c r="K19" s="40"/>
      <c r="L19" s="41"/>
      <c r="M19" s="37">
        <v>15</v>
      </c>
      <c r="N19" s="37">
        <v>15</v>
      </c>
      <c r="O19" s="48">
        <v>4</v>
      </c>
      <c r="P19" s="18">
        <f t="shared" si="2"/>
        <v>30</v>
      </c>
      <c r="Q19" s="17">
        <f t="shared" si="3"/>
        <v>15</v>
      </c>
      <c r="R19" s="17">
        <f t="shared" si="3"/>
        <v>15</v>
      </c>
      <c r="S19" s="19">
        <f t="shared" si="3"/>
        <v>4</v>
      </c>
      <c r="T19" s="54">
        <f t="shared" si="4"/>
        <v>1.2</v>
      </c>
      <c r="U19" s="54">
        <v>0</v>
      </c>
      <c r="V19" s="54">
        <v>2</v>
      </c>
      <c r="W19" s="55">
        <f t="shared" si="5"/>
        <v>3.2</v>
      </c>
    </row>
    <row r="20" spans="1:23" ht="21.95" customHeight="1">
      <c r="A20" s="45">
        <v>6</v>
      </c>
      <c r="B20" s="44" t="s">
        <v>36</v>
      </c>
      <c r="C20" s="17" t="s">
        <v>30</v>
      </c>
      <c r="D20" s="35">
        <v>15</v>
      </c>
      <c r="E20" s="62">
        <v>15</v>
      </c>
      <c r="F20" s="36">
        <v>2</v>
      </c>
      <c r="G20" s="35"/>
      <c r="H20" s="35"/>
      <c r="I20" s="49"/>
      <c r="J20" s="40"/>
      <c r="K20" s="40"/>
      <c r="L20" s="41"/>
      <c r="M20" s="40"/>
      <c r="N20" s="40"/>
      <c r="O20" s="41"/>
      <c r="P20" s="18">
        <f t="shared" si="2"/>
        <v>30</v>
      </c>
      <c r="Q20" s="17">
        <f t="shared" si="3"/>
        <v>15</v>
      </c>
      <c r="R20" s="17">
        <f t="shared" si="3"/>
        <v>15</v>
      </c>
      <c r="S20" s="19">
        <f t="shared" si="3"/>
        <v>2</v>
      </c>
      <c r="T20" s="54">
        <f t="shared" si="4"/>
        <v>1.2</v>
      </c>
      <c r="U20" s="54">
        <v>0.6</v>
      </c>
      <c r="V20" s="54">
        <v>0</v>
      </c>
      <c r="W20" s="55">
        <f t="shared" si="5"/>
        <v>1.7999999999999998</v>
      </c>
    </row>
    <row r="21" spans="1:23" ht="21.95" customHeight="1">
      <c r="A21" s="45">
        <v>7</v>
      </c>
      <c r="B21" s="44" t="s">
        <v>37</v>
      </c>
      <c r="C21" s="17" t="s">
        <v>35</v>
      </c>
      <c r="D21" s="35"/>
      <c r="E21" s="35">
        <v>30</v>
      </c>
      <c r="F21" s="50">
        <v>4</v>
      </c>
      <c r="G21" s="35"/>
      <c r="H21" s="35"/>
      <c r="I21" s="36"/>
      <c r="J21" s="37"/>
      <c r="K21" s="37"/>
      <c r="L21" s="48"/>
      <c r="M21" s="37"/>
      <c r="N21" s="37"/>
      <c r="O21" s="48"/>
      <c r="P21" s="18">
        <f t="shared" si="2"/>
        <v>30</v>
      </c>
      <c r="Q21" s="17">
        <f t="shared" si="3"/>
        <v>0</v>
      </c>
      <c r="R21" s="17">
        <f t="shared" si="3"/>
        <v>30</v>
      </c>
      <c r="S21" s="19">
        <f t="shared" si="3"/>
        <v>4</v>
      </c>
      <c r="T21" s="54">
        <f t="shared" si="4"/>
        <v>1.2</v>
      </c>
      <c r="U21" s="54">
        <v>0.6</v>
      </c>
      <c r="V21" s="54">
        <v>2</v>
      </c>
      <c r="W21" s="55">
        <f t="shared" si="5"/>
        <v>3.8</v>
      </c>
    </row>
    <row r="22" spans="1:23" ht="21.95" customHeight="1">
      <c r="A22" s="45">
        <v>8</v>
      </c>
      <c r="B22" s="44" t="s">
        <v>38</v>
      </c>
      <c r="C22" s="17" t="s">
        <v>35</v>
      </c>
      <c r="D22" s="38"/>
      <c r="E22" s="35"/>
      <c r="F22" s="36"/>
      <c r="G22" s="35"/>
      <c r="H22" s="35"/>
      <c r="I22" s="36"/>
      <c r="J22" s="63">
        <v>15</v>
      </c>
      <c r="K22" s="63">
        <v>15</v>
      </c>
      <c r="L22" s="48">
        <v>3</v>
      </c>
      <c r="M22" s="37"/>
      <c r="N22" s="37"/>
      <c r="O22" s="48"/>
      <c r="P22" s="18">
        <f t="shared" si="2"/>
        <v>30</v>
      </c>
      <c r="Q22" s="17">
        <f t="shared" si="3"/>
        <v>15</v>
      </c>
      <c r="R22" s="17">
        <f t="shared" si="3"/>
        <v>15</v>
      </c>
      <c r="S22" s="19">
        <f t="shared" si="3"/>
        <v>3</v>
      </c>
      <c r="T22" s="54">
        <f t="shared" si="4"/>
        <v>1.2</v>
      </c>
      <c r="U22" s="54">
        <v>0.6</v>
      </c>
      <c r="V22" s="54">
        <v>1</v>
      </c>
      <c r="W22" s="55">
        <f t="shared" si="5"/>
        <v>2.8</v>
      </c>
    </row>
    <row r="23" spans="1:23" ht="21.95" customHeight="1">
      <c r="A23" s="45">
        <v>9</v>
      </c>
      <c r="B23" s="44" t="s">
        <v>39</v>
      </c>
      <c r="C23" s="17" t="s">
        <v>30</v>
      </c>
      <c r="D23" s="35">
        <v>15</v>
      </c>
      <c r="E23" s="35">
        <v>15</v>
      </c>
      <c r="F23" s="36">
        <v>3</v>
      </c>
      <c r="G23" s="35"/>
      <c r="H23" s="35"/>
      <c r="I23" s="36"/>
      <c r="J23" s="37"/>
      <c r="K23" s="37"/>
      <c r="L23" s="48"/>
      <c r="M23" s="37"/>
      <c r="N23" s="37"/>
      <c r="O23" s="48"/>
      <c r="P23" s="18">
        <f t="shared" si="2"/>
        <v>30</v>
      </c>
      <c r="Q23" s="17">
        <f t="shared" si="3"/>
        <v>15</v>
      </c>
      <c r="R23" s="17">
        <f t="shared" si="3"/>
        <v>15</v>
      </c>
      <c r="S23" s="19">
        <f t="shared" si="3"/>
        <v>3</v>
      </c>
      <c r="T23" s="54">
        <f t="shared" si="4"/>
        <v>1.2</v>
      </c>
      <c r="U23" s="54">
        <v>0.6</v>
      </c>
      <c r="V23" s="54">
        <v>0</v>
      </c>
      <c r="W23" s="55">
        <f t="shared" si="5"/>
        <v>1.7999999999999998</v>
      </c>
    </row>
    <row r="24" spans="1:23" ht="21.95" customHeight="1">
      <c r="A24" s="45">
        <v>10</v>
      </c>
      <c r="B24" s="44" t="s">
        <v>40</v>
      </c>
      <c r="C24" s="17" t="s">
        <v>35</v>
      </c>
      <c r="D24" s="35"/>
      <c r="E24" s="35"/>
      <c r="F24" s="36"/>
      <c r="G24" s="38"/>
      <c r="H24" s="35"/>
      <c r="I24" s="36"/>
      <c r="J24" s="37">
        <v>30</v>
      </c>
      <c r="K24" s="37"/>
      <c r="L24" s="48">
        <v>4</v>
      </c>
      <c r="M24" s="37"/>
      <c r="N24" s="37"/>
      <c r="O24" s="48"/>
      <c r="P24" s="18">
        <f t="shared" si="2"/>
        <v>30</v>
      </c>
      <c r="Q24" s="17">
        <f t="shared" si="3"/>
        <v>30</v>
      </c>
      <c r="R24" s="17">
        <f t="shared" si="3"/>
        <v>0</v>
      </c>
      <c r="S24" s="19">
        <f t="shared" si="3"/>
        <v>4</v>
      </c>
      <c r="T24" s="54">
        <f t="shared" si="4"/>
        <v>1.2</v>
      </c>
      <c r="U24" s="54">
        <v>0.6</v>
      </c>
      <c r="V24" s="54">
        <v>2</v>
      </c>
      <c r="W24" s="55">
        <f t="shared" si="5"/>
        <v>3.8</v>
      </c>
    </row>
    <row r="25" spans="1:23" ht="21.95" customHeight="1">
      <c r="A25" s="45">
        <v>11</v>
      </c>
      <c r="B25" s="44" t="s">
        <v>41</v>
      </c>
      <c r="C25" s="17" t="s">
        <v>30</v>
      </c>
      <c r="D25" s="35"/>
      <c r="E25" s="35"/>
      <c r="F25" s="36"/>
      <c r="G25" s="35"/>
      <c r="H25" s="35">
        <v>15</v>
      </c>
      <c r="I25" s="36">
        <v>3</v>
      </c>
      <c r="J25" s="42"/>
      <c r="K25" s="37"/>
      <c r="L25" s="48"/>
      <c r="M25" s="37"/>
      <c r="N25" s="37"/>
      <c r="O25" s="48"/>
      <c r="P25" s="18">
        <f t="shared" si="2"/>
        <v>15</v>
      </c>
      <c r="Q25" s="17">
        <f t="shared" si="3"/>
        <v>0</v>
      </c>
      <c r="R25" s="17">
        <f t="shared" si="3"/>
        <v>15</v>
      </c>
      <c r="S25" s="19">
        <f t="shared" si="3"/>
        <v>3</v>
      </c>
      <c r="T25" s="54">
        <f t="shared" si="4"/>
        <v>0.6</v>
      </c>
      <c r="U25" s="54">
        <v>0.6</v>
      </c>
      <c r="V25" s="54">
        <v>0</v>
      </c>
      <c r="W25" s="55">
        <f t="shared" si="5"/>
        <v>1.2</v>
      </c>
    </row>
    <row r="26" spans="1:23" ht="21.95" customHeight="1">
      <c r="A26" s="45">
        <v>12</v>
      </c>
      <c r="B26" s="44" t="s">
        <v>42</v>
      </c>
      <c r="C26" s="17" t="s">
        <v>30</v>
      </c>
      <c r="D26" s="35"/>
      <c r="E26" s="35"/>
      <c r="F26" s="36"/>
      <c r="G26" s="35"/>
      <c r="H26" s="35"/>
      <c r="I26" s="36"/>
      <c r="J26" s="42">
        <v>15</v>
      </c>
      <c r="K26" s="37">
        <v>15</v>
      </c>
      <c r="L26" s="48">
        <v>2</v>
      </c>
      <c r="M26" s="37"/>
      <c r="N26" s="37"/>
      <c r="O26" s="48"/>
      <c r="P26" s="18">
        <f t="shared" si="2"/>
        <v>30</v>
      </c>
      <c r="Q26" s="17">
        <f t="shared" si="3"/>
        <v>15</v>
      </c>
      <c r="R26" s="17">
        <f t="shared" si="3"/>
        <v>15</v>
      </c>
      <c r="S26" s="19">
        <f t="shared" si="3"/>
        <v>2</v>
      </c>
      <c r="T26" s="54">
        <f t="shared" si="4"/>
        <v>1.2</v>
      </c>
      <c r="U26" s="54">
        <v>0.6</v>
      </c>
      <c r="V26" s="54">
        <v>0</v>
      </c>
      <c r="W26" s="55">
        <f t="shared" si="5"/>
        <v>1.7999999999999998</v>
      </c>
    </row>
    <row r="27" spans="1:23" ht="21.95" customHeight="1">
      <c r="A27" s="45">
        <v>13</v>
      </c>
      <c r="B27" s="44" t="s">
        <v>43</v>
      </c>
      <c r="C27" s="17" t="s">
        <v>30</v>
      </c>
      <c r="D27" s="35"/>
      <c r="E27" s="35"/>
      <c r="F27" s="36"/>
      <c r="G27" s="35">
        <v>15</v>
      </c>
      <c r="H27" s="35"/>
      <c r="I27" s="36">
        <v>3</v>
      </c>
      <c r="J27" s="37"/>
      <c r="K27" s="37"/>
      <c r="L27" s="48"/>
      <c r="M27" s="37"/>
      <c r="N27" s="37"/>
      <c r="O27" s="48"/>
      <c r="P27" s="18">
        <f t="shared" si="2"/>
        <v>15</v>
      </c>
      <c r="Q27" s="17">
        <f t="shared" si="3"/>
        <v>15</v>
      </c>
      <c r="R27" s="17">
        <f t="shared" si="3"/>
        <v>0</v>
      </c>
      <c r="S27" s="19">
        <f t="shared" si="3"/>
        <v>3</v>
      </c>
      <c r="T27" s="54">
        <f t="shared" si="4"/>
        <v>0.6</v>
      </c>
      <c r="U27" s="54">
        <v>0.6</v>
      </c>
      <c r="V27" s="54">
        <v>0</v>
      </c>
      <c r="W27" s="55">
        <f t="shared" si="5"/>
        <v>1.2</v>
      </c>
    </row>
    <row r="28" spans="1:23" ht="21.95" customHeight="1">
      <c r="A28" s="45">
        <v>14</v>
      </c>
      <c r="B28" s="44" t="s">
        <v>44</v>
      </c>
      <c r="C28" s="17" t="s">
        <v>30</v>
      </c>
      <c r="D28" s="35"/>
      <c r="E28" s="35"/>
      <c r="F28" s="36"/>
      <c r="G28" s="35"/>
      <c r="H28" s="35"/>
      <c r="I28" s="36"/>
      <c r="J28" s="37">
        <v>15</v>
      </c>
      <c r="K28" s="37">
        <v>15</v>
      </c>
      <c r="L28" s="48">
        <v>2</v>
      </c>
      <c r="M28" s="37"/>
      <c r="N28" s="37"/>
      <c r="O28" s="48"/>
      <c r="P28" s="18">
        <f t="shared" si="2"/>
        <v>30</v>
      </c>
      <c r="Q28" s="17">
        <f t="shared" si="3"/>
        <v>15</v>
      </c>
      <c r="R28" s="17">
        <f t="shared" si="3"/>
        <v>15</v>
      </c>
      <c r="S28" s="19">
        <f t="shared" si="3"/>
        <v>2</v>
      </c>
      <c r="T28" s="54">
        <f t="shared" si="4"/>
        <v>1.2</v>
      </c>
      <c r="U28" s="54">
        <v>0.6</v>
      </c>
      <c r="V28" s="54">
        <v>0</v>
      </c>
      <c r="W28" s="55">
        <f t="shared" si="5"/>
        <v>1.7999999999999998</v>
      </c>
    </row>
    <row r="29" spans="1:23" ht="21.95" customHeight="1">
      <c r="A29" s="45">
        <v>15</v>
      </c>
      <c r="B29" s="44" t="s">
        <v>45</v>
      </c>
      <c r="C29" s="17" t="s">
        <v>30</v>
      </c>
      <c r="D29" s="35"/>
      <c r="E29" s="35"/>
      <c r="F29" s="36"/>
      <c r="G29" s="35"/>
      <c r="H29" s="35"/>
      <c r="I29" s="36"/>
      <c r="J29" s="37">
        <v>15</v>
      </c>
      <c r="K29" s="37">
        <v>15</v>
      </c>
      <c r="L29" s="48">
        <v>2</v>
      </c>
      <c r="M29" s="37"/>
      <c r="N29" s="37"/>
      <c r="O29" s="48"/>
      <c r="P29" s="18">
        <f t="shared" si="2"/>
        <v>30</v>
      </c>
      <c r="Q29" s="17">
        <f t="shared" si="3"/>
        <v>15</v>
      </c>
      <c r="R29" s="17">
        <f t="shared" si="3"/>
        <v>15</v>
      </c>
      <c r="S29" s="19">
        <f t="shared" si="3"/>
        <v>2</v>
      </c>
      <c r="T29" s="54">
        <f t="shared" si="4"/>
        <v>1.2</v>
      </c>
      <c r="U29" s="54">
        <v>0.6</v>
      </c>
      <c r="V29" s="54">
        <v>0</v>
      </c>
      <c r="W29" s="55">
        <f t="shared" si="5"/>
        <v>1.7999999999999998</v>
      </c>
    </row>
    <row r="30" spans="1:23" ht="21.95" customHeight="1">
      <c r="A30" s="45">
        <v>16</v>
      </c>
      <c r="B30" s="44" t="s">
        <v>46</v>
      </c>
      <c r="C30" s="17" t="s">
        <v>30</v>
      </c>
      <c r="D30" s="35">
        <v>15</v>
      </c>
      <c r="E30" s="35">
        <v>15</v>
      </c>
      <c r="F30" s="36">
        <v>4</v>
      </c>
      <c r="G30" s="35"/>
      <c r="H30" s="35"/>
      <c r="I30" s="36"/>
      <c r="J30" s="37"/>
      <c r="K30" s="37"/>
      <c r="L30" s="48"/>
      <c r="M30" s="37"/>
      <c r="N30" s="37"/>
      <c r="O30" s="48"/>
      <c r="P30" s="18">
        <f t="shared" si="2"/>
        <v>30</v>
      </c>
      <c r="Q30" s="17">
        <f t="shared" si="3"/>
        <v>15</v>
      </c>
      <c r="R30" s="17">
        <f t="shared" si="3"/>
        <v>15</v>
      </c>
      <c r="S30" s="19">
        <f t="shared" si="3"/>
        <v>4</v>
      </c>
      <c r="T30" s="54">
        <f t="shared" si="4"/>
        <v>1.2</v>
      </c>
      <c r="U30" s="54">
        <v>0.6</v>
      </c>
      <c r="V30" s="54">
        <v>0</v>
      </c>
      <c r="W30" s="55">
        <f t="shared" si="5"/>
        <v>1.7999999999999998</v>
      </c>
    </row>
    <row r="31" spans="1:23" ht="21.95" customHeight="1">
      <c r="A31" s="45">
        <v>17</v>
      </c>
      <c r="B31" s="44" t="s">
        <v>47</v>
      </c>
      <c r="C31" s="17" t="s">
        <v>30</v>
      </c>
      <c r="D31" s="35">
        <v>15</v>
      </c>
      <c r="E31" s="35">
        <v>15</v>
      </c>
      <c r="F31" s="36">
        <v>4</v>
      </c>
      <c r="G31" s="35"/>
      <c r="H31" s="35"/>
      <c r="I31" s="36"/>
      <c r="J31" s="37"/>
      <c r="K31" s="37"/>
      <c r="L31" s="48"/>
      <c r="M31" s="37"/>
      <c r="N31" s="37"/>
      <c r="O31" s="48"/>
      <c r="P31" s="18">
        <f t="shared" si="2"/>
        <v>30</v>
      </c>
      <c r="Q31" s="17">
        <f t="shared" si="3"/>
        <v>15</v>
      </c>
      <c r="R31" s="17">
        <f t="shared" si="3"/>
        <v>15</v>
      </c>
      <c r="S31" s="19">
        <f t="shared" si="3"/>
        <v>4</v>
      </c>
      <c r="T31" s="54">
        <f t="shared" si="4"/>
        <v>1.2</v>
      </c>
      <c r="U31" s="54">
        <v>0.6</v>
      </c>
      <c r="V31" s="54">
        <v>0</v>
      </c>
      <c r="W31" s="55">
        <f t="shared" si="5"/>
        <v>1.7999999999999998</v>
      </c>
    </row>
    <row r="32" spans="1:23" ht="21.95" customHeight="1">
      <c r="A32" s="45">
        <v>18</v>
      </c>
      <c r="B32" s="44" t="s">
        <v>48</v>
      </c>
      <c r="C32" s="17" t="s">
        <v>30</v>
      </c>
      <c r="D32" s="35">
        <v>30</v>
      </c>
      <c r="E32" s="35"/>
      <c r="F32" s="36">
        <v>3</v>
      </c>
      <c r="G32" s="35">
        <v>30</v>
      </c>
      <c r="H32" s="35"/>
      <c r="I32" s="36">
        <v>3</v>
      </c>
      <c r="J32" s="37">
        <v>30</v>
      </c>
      <c r="K32" s="37"/>
      <c r="L32" s="48">
        <v>3</v>
      </c>
      <c r="M32" s="37"/>
      <c r="N32" s="37"/>
      <c r="O32" s="48"/>
      <c r="P32" s="18">
        <f t="shared" si="2"/>
        <v>90</v>
      </c>
      <c r="Q32" s="17">
        <f t="shared" si="3"/>
        <v>90</v>
      </c>
      <c r="R32" s="17">
        <f t="shared" si="3"/>
        <v>0</v>
      </c>
      <c r="S32" s="19">
        <f t="shared" si="3"/>
        <v>9</v>
      </c>
      <c r="T32" s="54">
        <f t="shared" si="4"/>
        <v>3.6</v>
      </c>
      <c r="U32" s="54">
        <v>1.8</v>
      </c>
      <c r="V32" s="54">
        <v>0</v>
      </c>
      <c r="W32" s="55">
        <f t="shared" si="5"/>
        <v>5.4</v>
      </c>
    </row>
    <row r="33" spans="1:23" ht="21.95" customHeight="1">
      <c r="A33" s="45">
        <v>19</v>
      </c>
      <c r="B33" s="44" t="s">
        <v>49</v>
      </c>
      <c r="C33" s="17" t="s">
        <v>30</v>
      </c>
      <c r="D33" s="35"/>
      <c r="E33" s="35"/>
      <c r="F33" s="36"/>
      <c r="G33" s="35"/>
      <c r="H33" s="35"/>
      <c r="I33" s="36"/>
      <c r="J33" s="37">
        <v>15</v>
      </c>
      <c r="K33" s="37"/>
      <c r="L33" s="48">
        <v>1</v>
      </c>
      <c r="M33" s="37"/>
      <c r="N33" s="37"/>
      <c r="O33" s="48"/>
      <c r="P33" s="18">
        <f>SUM(D33:E33,G33:H33,J33:K33,M33:N33)</f>
        <v>15</v>
      </c>
      <c r="Q33" s="17">
        <f t="shared" si="3"/>
        <v>15</v>
      </c>
      <c r="R33" s="17">
        <f t="shared" si="3"/>
        <v>0</v>
      </c>
      <c r="S33" s="19">
        <f t="shared" si="3"/>
        <v>1</v>
      </c>
      <c r="T33" s="54">
        <f>P33/25</f>
        <v>0.6</v>
      </c>
      <c r="U33" s="54">
        <v>1.8</v>
      </c>
      <c r="V33" s="54">
        <v>0</v>
      </c>
      <c r="W33" s="55">
        <f>T33+U33+V33</f>
        <v>2.4</v>
      </c>
    </row>
    <row r="34" spans="1:23" ht="21.95" customHeight="1">
      <c r="A34" s="45">
        <v>20</v>
      </c>
      <c r="B34" s="44" t="s">
        <v>50</v>
      </c>
      <c r="C34" s="17" t="s">
        <v>30</v>
      </c>
      <c r="D34" s="35"/>
      <c r="E34" s="35"/>
      <c r="F34" s="36"/>
      <c r="G34" s="35"/>
      <c r="H34" s="35"/>
      <c r="I34" s="36"/>
      <c r="J34" s="37">
        <v>15</v>
      </c>
      <c r="K34" s="37"/>
      <c r="L34" s="48">
        <v>1</v>
      </c>
      <c r="M34" s="37"/>
      <c r="N34" s="37"/>
      <c r="O34" s="48"/>
      <c r="P34" s="18">
        <f>SUM(D34:E34,G34:H34,J34:K34,M34:N34)</f>
        <v>15</v>
      </c>
      <c r="Q34" s="17">
        <f t="shared" si="3"/>
        <v>15</v>
      </c>
      <c r="R34" s="17">
        <f t="shared" si="3"/>
        <v>0</v>
      </c>
      <c r="S34" s="19">
        <f t="shared" si="3"/>
        <v>1</v>
      </c>
      <c r="T34" s="54">
        <f>P34/25</f>
        <v>0.6</v>
      </c>
      <c r="U34" s="54">
        <v>1.8</v>
      </c>
      <c r="V34" s="54">
        <v>0</v>
      </c>
      <c r="W34" s="55">
        <f>T34+U34+V34</f>
        <v>2.4</v>
      </c>
    </row>
    <row r="35" spans="1:23" ht="21.95" customHeight="1">
      <c r="A35" s="45">
        <v>21</v>
      </c>
      <c r="B35" s="44" t="s">
        <v>51</v>
      </c>
      <c r="C35" s="17" t="s">
        <v>30</v>
      </c>
      <c r="D35" s="35"/>
      <c r="E35" s="35">
        <v>30</v>
      </c>
      <c r="F35" s="36">
        <v>3</v>
      </c>
      <c r="G35" s="35"/>
      <c r="H35" s="35"/>
      <c r="I35" s="36"/>
      <c r="J35" s="37"/>
      <c r="K35" s="37"/>
      <c r="L35" s="48"/>
      <c r="M35" s="37"/>
      <c r="N35" s="37"/>
      <c r="O35" s="48"/>
      <c r="P35" s="18">
        <f t="shared" si="2"/>
        <v>30</v>
      </c>
      <c r="Q35" s="17">
        <f t="shared" si="3"/>
        <v>0</v>
      </c>
      <c r="R35" s="17">
        <f t="shared" si="3"/>
        <v>30</v>
      </c>
      <c r="S35" s="19">
        <f t="shared" si="3"/>
        <v>3</v>
      </c>
      <c r="T35" s="54">
        <f t="shared" si="4"/>
        <v>1.2</v>
      </c>
      <c r="U35" s="54">
        <v>0.6</v>
      </c>
      <c r="V35" s="54">
        <v>0</v>
      </c>
      <c r="W35" s="55">
        <f t="shared" si="5"/>
        <v>1.7999999999999998</v>
      </c>
    </row>
    <row r="36" spans="1:23" ht="21.95" customHeight="1">
      <c r="A36" s="45">
        <v>22</v>
      </c>
      <c r="B36" s="44" t="s">
        <v>52</v>
      </c>
      <c r="C36" s="17" t="s">
        <v>30</v>
      </c>
      <c r="D36" s="35"/>
      <c r="E36" s="35"/>
      <c r="F36" s="36"/>
      <c r="G36" s="35"/>
      <c r="H36" s="35"/>
      <c r="I36" s="36"/>
      <c r="J36" s="37"/>
      <c r="K36" s="37">
        <v>30</v>
      </c>
      <c r="L36" s="48">
        <v>2</v>
      </c>
      <c r="M36" s="37"/>
      <c r="N36" s="37"/>
      <c r="O36" s="48"/>
      <c r="P36" s="18">
        <f t="shared" si="2"/>
        <v>30</v>
      </c>
      <c r="Q36" s="17">
        <f t="shared" si="3"/>
        <v>0</v>
      </c>
      <c r="R36" s="17">
        <f t="shared" si="3"/>
        <v>30</v>
      </c>
      <c r="S36" s="19">
        <f t="shared" si="3"/>
        <v>2</v>
      </c>
      <c r="T36" s="54">
        <f t="shared" si="4"/>
        <v>1.2</v>
      </c>
      <c r="U36" s="54">
        <v>0.6</v>
      </c>
      <c r="V36" s="54">
        <v>0</v>
      </c>
      <c r="W36" s="55">
        <f t="shared" si="5"/>
        <v>1.7999999999999998</v>
      </c>
    </row>
    <row r="37" spans="1:23" ht="21.95" customHeight="1">
      <c r="A37" s="45">
        <v>23</v>
      </c>
      <c r="B37" s="44" t="s">
        <v>53</v>
      </c>
      <c r="C37" s="17" t="s">
        <v>30</v>
      </c>
      <c r="D37" s="35"/>
      <c r="E37" s="35">
        <v>30</v>
      </c>
      <c r="F37" s="36">
        <v>3</v>
      </c>
      <c r="G37" s="35"/>
      <c r="H37" s="35">
        <v>30</v>
      </c>
      <c r="I37" s="36">
        <v>4</v>
      </c>
      <c r="J37" s="37"/>
      <c r="K37" s="37">
        <v>30</v>
      </c>
      <c r="L37" s="48">
        <v>4</v>
      </c>
      <c r="M37" s="37"/>
      <c r="N37" s="37">
        <v>30</v>
      </c>
      <c r="O37" s="48">
        <v>4</v>
      </c>
      <c r="P37" s="18">
        <f t="shared" si="2"/>
        <v>120</v>
      </c>
      <c r="Q37" s="17">
        <f t="shared" si="3"/>
        <v>0</v>
      </c>
      <c r="R37" s="17">
        <f t="shared" si="3"/>
        <v>120</v>
      </c>
      <c r="S37" s="19">
        <f t="shared" si="3"/>
        <v>15</v>
      </c>
      <c r="T37" s="54">
        <f t="shared" si="4"/>
        <v>4.8</v>
      </c>
      <c r="U37" s="54">
        <v>2.4</v>
      </c>
      <c r="V37" s="54">
        <v>0</v>
      </c>
      <c r="W37" s="55">
        <f t="shared" si="5"/>
        <v>7.1999999999999993</v>
      </c>
    </row>
    <row r="38" spans="1:23" ht="21.95" customHeight="1">
      <c r="A38" s="45">
        <v>24</v>
      </c>
      <c r="B38" s="44" t="s">
        <v>54</v>
      </c>
      <c r="C38" s="17" t="s">
        <v>35</v>
      </c>
      <c r="D38" s="35"/>
      <c r="E38" s="35"/>
      <c r="F38" s="36"/>
      <c r="G38" s="35"/>
      <c r="H38" s="35"/>
      <c r="I38" s="36"/>
      <c r="J38" s="37"/>
      <c r="K38" s="37"/>
      <c r="L38" s="48"/>
      <c r="M38" s="37"/>
      <c r="N38" s="37"/>
      <c r="O38" s="48">
        <v>17</v>
      </c>
      <c r="P38" s="18">
        <f t="shared" si="2"/>
        <v>0</v>
      </c>
      <c r="Q38" s="17">
        <f t="shared" si="3"/>
        <v>0</v>
      </c>
      <c r="R38" s="17">
        <f t="shared" si="3"/>
        <v>0</v>
      </c>
      <c r="S38" s="19">
        <f t="shared" si="3"/>
        <v>17</v>
      </c>
      <c r="T38" s="54">
        <f t="shared" si="4"/>
        <v>0</v>
      </c>
      <c r="U38" s="54">
        <v>0</v>
      </c>
      <c r="V38" s="54">
        <v>4</v>
      </c>
      <c r="W38" s="55">
        <f t="shared" si="5"/>
        <v>4</v>
      </c>
    </row>
    <row r="39" spans="1:23" ht="21.95" customHeight="1">
      <c r="A39" s="68" t="s">
        <v>55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15">
        <f>SUM(P40:P40)</f>
        <v>4</v>
      </c>
      <c r="Q39" s="15">
        <f>SUM(Q40:Q40)</f>
        <v>0</v>
      </c>
      <c r="R39" s="15">
        <f>SUM(R40:R40)</f>
        <v>4</v>
      </c>
      <c r="S39" s="15">
        <f>SUM(S40:S40)</f>
        <v>0</v>
      </c>
      <c r="T39" s="52">
        <f>T41+T42</f>
        <v>11.4</v>
      </c>
      <c r="U39" s="52">
        <f>U41+U42</f>
        <v>4.2</v>
      </c>
      <c r="V39" s="52">
        <f>SUM(V41:V42)</f>
        <v>0</v>
      </c>
      <c r="W39" s="53">
        <f>T39+U39+V39</f>
        <v>15.600000000000001</v>
      </c>
    </row>
    <row r="40" spans="1:23" ht="21.95" customHeight="1">
      <c r="A40" s="45">
        <v>1</v>
      </c>
      <c r="B40" s="44" t="s">
        <v>56</v>
      </c>
      <c r="C40" s="17" t="s">
        <v>30</v>
      </c>
      <c r="D40" s="35"/>
      <c r="E40" s="35">
        <v>4</v>
      </c>
      <c r="F40" s="36"/>
      <c r="G40" s="35"/>
      <c r="H40" s="35"/>
      <c r="I40" s="36"/>
      <c r="J40" s="37"/>
      <c r="K40" s="37"/>
      <c r="L40" s="48"/>
      <c r="M40" s="37"/>
      <c r="N40" s="37"/>
      <c r="O40" s="48"/>
      <c r="P40" s="18">
        <f>SUM(D40:E40,G40:H40,J40:K40,M40:N40)</f>
        <v>4</v>
      </c>
      <c r="Q40" s="17">
        <f>D40+G40+J40+M40</f>
        <v>0</v>
      </c>
      <c r="R40" s="17">
        <f>E40+H40+K40+N40</f>
        <v>4</v>
      </c>
      <c r="S40" s="19">
        <f>F40+I40+L40+O40</f>
        <v>0</v>
      </c>
      <c r="T40" s="54">
        <f>P40/25</f>
        <v>0.16</v>
      </c>
      <c r="U40" s="54">
        <v>0.6</v>
      </c>
      <c r="V40" s="54">
        <v>0</v>
      </c>
      <c r="W40" s="55">
        <f>T40+U40+V40</f>
        <v>0.76</v>
      </c>
    </row>
    <row r="41" spans="1:23" ht="21.95" customHeight="1">
      <c r="A41" s="92" t="s">
        <v>77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15">
        <f>Q41+R41</f>
        <v>225</v>
      </c>
      <c r="Q41" s="26">
        <f t="shared" ref="Q41:S41" si="6">SUM(Q42:Q47)</f>
        <v>60</v>
      </c>
      <c r="R41" s="26">
        <f t="shared" si="6"/>
        <v>165</v>
      </c>
      <c r="S41" s="25">
        <f t="shared" si="6"/>
        <v>14</v>
      </c>
      <c r="T41" s="52">
        <f t="shared" ref="T41:V41" si="7">SUM(T42:T47)</f>
        <v>9</v>
      </c>
      <c r="U41" s="52">
        <f t="shared" si="7"/>
        <v>3.6</v>
      </c>
      <c r="V41" s="52">
        <f t="shared" si="7"/>
        <v>0</v>
      </c>
      <c r="W41" s="53">
        <f>T41+U41</f>
        <v>12.6</v>
      </c>
    </row>
    <row r="42" spans="1:23" ht="21.95" customHeight="1">
      <c r="A42" s="45">
        <v>1</v>
      </c>
      <c r="B42" s="44" t="s">
        <v>78</v>
      </c>
      <c r="C42" s="17" t="s">
        <v>35</v>
      </c>
      <c r="D42" s="35"/>
      <c r="E42" s="35"/>
      <c r="F42" s="36"/>
      <c r="G42" s="35">
        <v>30</v>
      </c>
      <c r="H42" s="35">
        <v>30</v>
      </c>
      <c r="I42" s="48">
        <v>3</v>
      </c>
      <c r="J42" s="37"/>
      <c r="K42" s="37"/>
      <c r="L42" s="36"/>
      <c r="M42" s="37"/>
      <c r="N42" s="37"/>
      <c r="O42" s="48"/>
      <c r="P42" s="21">
        <f>SUM(D42:E42,G42:H42,J42:K42,M42:N42)</f>
        <v>60</v>
      </c>
      <c r="Q42" s="17">
        <f>D42+G42+J42+M42</f>
        <v>30</v>
      </c>
      <c r="R42" s="17">
        <f>E42+H42+K42+N42</f>
        <v>30</v>
      </c>
      <c r="S42" s="19">
        <f>F42+I42+L42+O42</f>
        <v>3</v>
      </c>
      <c r="T42" s="54">
        <f>P42/25</f>
        <v>2.4</v>
      </c>
      <c r="U42" s="54">
        <v>0.6</v>
      </c>
      <c r="V42" s="54">
        <v>0</v>
      </c>
      <c r="W42" s="55">
        <f>U42+T42</f>
        <v>3</v>
      </c>
    </row>
    <row r="43" spans="1:23" ht="21.95" customHeight="1">
      <c r="A43" s="45">
        <v>2</v>
      </c>
      <c r="B43" s="44" t="s">
        <v>79</v>
      </c>
      <c r="C43" s="17" t="s">
        <v>30</v>
      </c>
      <c r="D43" s="35"/>
      <c r="E43" s="35"/>
      <c r="F43" s="36"/>
      <c r="G43" s="35"/>
      <c r="H43" s="35"/>
      <c r="I43" s="48"/>
      <c r="J43" s="37"/>
      <c r="K43" s="37">
        <v>30</v>
      </c>
      <c r="L43" s="36">
        <v>2</v>
      </c>
      <c r="M43" s="37"/>
      <c r="N43" s="37"/>
      <c r="O43" s="48"/>
      <c r="P43" s="21">
        <f>SUM(D43:E43,G43:H43,J43:K43,M43:N43)</f>
        <v>30</v>
      </c>
      <c r="Q43" s="17">
        <f t="shared" ref="Q43:S47" si="8">D43+G43+J43+M43</f>
        <v>0</v>
      </c>
      <c r="R43" s="17">
        <f t="shared" si="8"/>
        <v>30</v>
      </c>
      <c r="S43" s="19">
        <f t="shared" si="8"/>
        <v>2</v>
      </c>
      <c r="T43" s="54">
        <f>P43/25</f>
        <v>1.2</v>
      </c>
      <c r="U43" s="54">
        <v>0.6</v>
      </c>
      <c r="V43" s="54">
        <v>0</v>
      </c>
      <c r="W43" s="55">
        <f>U43+T43</f>
        <v>1.7999999999999998</v>
      </c>
    </row>
    <row r="44" spans="1:23" ht="21.95" customHeight="1">
      <c r="A44" s="45">
        <v>3</v>
      </c>
      <c r="B44" s="44" t="s">
        <v>80</v>
      </c>
      <c r="C44" s="17" t="s">
        <v>30</v>
      </c>
      <c r="D44" s="35"/>
      <c r="E44" s="35"/>
      <c r="F44" s="36"/>
      <c r="G44" s="35"/>
      <c r="H44" s="35"/>
      <c r="I44" s="48"/>
      <c r="J44" s="37"/>
      <c r="K44" s="37"/>
      <c r="L44" s="36"/>
      <c r="M44" s="42"/>
      <c r="N44" s="37">
        <v>30</v>
      </c>
      <c r="O44" s="48">
        <v>2</v>
      </c>
      <c r="P44" s="21">
        <f>SUM(D44:E44,G44:H44,J44:K44,M44:N44)</f>
        <v>30</v>
      </c>
      <c r="Q44" s="17">
        <f t="shared" si="8"/>
        <v>0</v>
      </c>
      <c r="R44" s="17">
        <f t="shared" si="8"/>
        <v>30</v>
      </c>
      <c r="S44" s="19">
        <f t="shared" si="8"/>
        <v>2</v>
      </c>
      <c r="T44" s="54">
        <f>P44/25</f>
        <v>1.2</v>
      </c>
      <c r="U44" s="54">
        <v>0.6</v>
      </c>
      <c r="V44" s="54">
        <v>0</v>
      </c>
      <c r="W44" s="55">
        <f>U44+T44</f>
        <v>1.7999999999999998</v>
      </c>
    </row>
    <row r="45" spans="1:23" ht="21.95" customHeight="1">
      <c r="A45" s="56">
        <v>4</v>
      </c>
      <c r="B45" s="61" t="s">
        <v>81</v>
      </c>
      <c r="C45" s="20" t="s">
        <v>30</v>
      </c>
      <c r="D45" s="57"/>
      <c r="E45" s="57"/>
      <c r="F45" s="58"/>
      <c r="G45" s="57">
        <v>15</v>
      </c>
      <c r="H45" s="57">
        <v>30</v>
      </c>
      <c r="I45" s="58">
        <v>3</v>
      </c>
      <c r="J45" s="59"/>
      <c r="K45" s="59"/>
      <c r="L45" s="58"/>
      <c r="M45" s="60"/>
      <c r="N45" s="59"/>
      <c r="O45" s="58"/>
      <c r="P45" s="21">
        <f t="shared" ref="P45:P46" si="9">SUM(D45:E45,G45:H45,J45:K45,M45:N45)</f>
        <v>45</v>
      </c>
      <c r="Q45" s="17">
        <f t="shared" si="8"/>
        <v>15</v>
      </c>
      <c r="R45" s="17">
        <f t="shared" si="8"/>
        <v>30</v>
      </c>
      <c r="S45" s="19">
        <f t="shared" si="8"/>
        <v>3</v>
      </c>
      <c r="T45" s="54">
        <v>1.2</v>
      </c>
      <c r="U45" s="54">
        <v>0.6</v>
      </c>
      <c r="V45" s="54">
        <v>0</v>
      </c>
      <c r="W45" s="55">
        <v>1.8</v>
      </c>
    </row>
    <row r="46" spans="1:23" ht="21.95" customHeight="1">
      <c r="A46" s="56">
        <v>5</v>
      </c>
      <c r="B46" s="61" t="s">
        <v>82</v>
      </c>
      <c r="C46" s="20" t="s">
        <v>30</v>
      </c>
      <c r="D46" s="57"/>
      <c r="E46" s="57"/>
      <c r="F46" s="58"/>
      <c r="G46" s="57">
        <v>15</v>
      </c>
      <c r="H46" s="57">
        <v>15</v>
      </c>
      <c r="I46" s="58">
        <v>2</v>
      </c>
      <c r="J46" s="59"/>
      <c r="K46" s="59"/>
      <c r="L46" s="58"/>
      <c r="M46" s="60"/>
      <c r="N46" s="59"/>
      <c r="O46" s="58"/>
      <c r="P46" s="21">
        <f t="shared" si="9"/>
        <v>30</v>
      </c>
      <c r="Q46" s="17">
        <f t="shared" si="8"/>
        <v>15</v>
      </c>
      <c r="R46" s="17">
        <f t="shared" si="8"/>
        <v>15</v>
      </c>
      <c r="S46" s="19">
        <f t="shared" si="8"/>
        <v>2</v>
      </c>
      <c r="T46" s="54">
        <v>1.8</v>
      </c>
      <c r="U46" s="54">
        <v>0.6</v>
      </c>
      <c r="V46" s="54">
        <v>0</v>
      </c>
      <c r="W46" s="55">
        <v>2.4</v>
      </c>
    </row>
    <row r="47" spans="1:23" ht="21.95" customHeight="1">
      <c r="A47" s="45" t="s">
        <v>83</v>
      </c>
      <c r="B47" s="44" t="s">
        <v>63</v>
      </c>
      <c r="C47" s="20" t="s">
        <v>30</v>
      </c>
      <c r="D47" s="35"/>
      <c r="E47" s="35"/>
      <c r="F47" s="48"/>
      <c r="G47" s="35"/>
      <c r="H47" s="35"/>
      <c r="I47" s="48"/>
      <c r="J47" s="37"/>
      <c r="K47" s="37"/>
      <c r="L47" s="48"/>
      <c r="M47" s="42"/>
      <c r="N47" s="37">
        <v>30</v>
      </c>
      <c r="O47" s="48">
        <v>2</v>
      </c>
      <c r="P47" s="21">
        <f>SUM(D47:E47,G47:H47,J47:K47,M47:N47)</f>
        <v>30</v>
      </c>
      <c r="Q47" s="17">
        <f t="shared" si="8"/>
        <v>0</v>
      </c>
      <c r="R47" s="17">
        <f t="shared" si="8"/>
        <v>30</v>
      </c>
      <c r="S47" s="19">
        <f t="shared" si="8"/>
        <v>2</v>
      </c>
      <c r="T47" s="54">
        <f>P47/25</f>
        <v>1.2</v>
      </c>
      <c r="U47" s="54">
        <v>0.6</v>
      </c>
      <c r="V47" s="54">
        <v>0</v>
      </c>
      <c r="W47" s="55">
        <f>U47+T47</f>
        <v>1.7999999999999998</v>
      </c>
    </row>
    <row r="48" spans="1:23" ht="21.95" customHeight="1">
      <c r="A48" s="91" t="s">
        <v>66</v>
      </c>
      <c r="B48" s="91"/>
      <c r="C48" s="91"/>
      <c r="D48" s="27">
        <f>SUM(D44:D47,D41:D42,D14:D38,D40:D40)</f>
        <v>90</v>
      </c>
      <c r="E48" s="27">
        <f>SUM(E44:E47,E41:E42,E14:E38,E40:E40)</f>
        <v>184</v>
      </c>
      <c r="F48" s="78">
        <f>SUM(F41:F47,F14:F37:F40:F40)</f>
        <v>30</v>
      </c>
      <c r="G48" s="27">
        <f>SUM(G44:G47,G41:G42,G14:G38,G40:G40)</f>
        <v>135</v>
      </c>
      <c r="H48" s="27">
        <f>SUM(H44:H47,H41:H42,H14:H38,H40:H40)</f>
        <v>150</v>
      </c>
      <c r="I48" s="78">
        <f>SUM(I41:I47,I14:I37:I40:I40)</f>
        <v>31</v>
      </c>
      <c r="J48" s="28">
        <f>SUM(J44:J47,J41:J42,J14:J37)</f>
        <v>150</v>
      </c>
      <c r="K48" s="28">
        <f>SUM(K42:K47,K15:K38)</f>
        <v>180</v>
      </c>
      <c r="L48" s="78">
        <f>SUM(L41:L47,L14:L37:L40:L40)</f>
        <v>30</v>
      </c>
      <c r="M48" s="28">
        <f>SUM(M42:M47,M15:M38)</f>
        <v>15</v>
      </c>
      <c r="N48" s="28">
        <f>SUM(N42:N47,N15:N38)</f>
        <v>105</v>
      </c>
      <c r="O48" s="78">
        <f>SUM(O41:O47,O14:O37:O40:O40)</f>
        <v>29</v>
      </c>
      <c r="P48" s="15">
        <f>P14+P41+P39</f>
        <v>1009</v>
      </c>
      <c r="Q48" s="15">
        <f>Q14+Q41+Q39</f>
        <v>390</v>
      </c>
      <c r="R48" s="15">
        <f>R14+R41+R39</f>
        <v>619</v>
      </c>
      <c r="S48" s="94">
        <f>S14+S41+S39</f>
        <v>120</v>
      </c>
      <c r="T48" s="77">
        <f>T41+T14</f>
        <v>40.200000000000003</v>
      </c>
      <c r="U48" s="77">
        <f>U41+U14</f>
        <v>22.2</v>
      </c>
      <c r="V48" s="97">
        <f>V14+V41</f>
        <v>11</v>
      </c>
      <c r="W48" s="76">
        <f>T48+U48+V48</f>
        <v>73.400000000000006</v>
      </c>
    </row>
    <row r="49" spans="1:23" ht="21.95" customHeight="1">
      <c r="A49" s="91"/>
      <c r="B49" s="91"/>
      <c r="C49" s="91"/>
      <c r="D49" s="67">
        <f>D48+E48</f>
        <v>274</v>
      </c>
      <c r="E49" s="67"/>
      <c r="F49" s="78"/>
      <c r="G49" s="67">
        <f>G48+H48</f>
        <v>285</v>
      </c>
      <c r="H49" s="67"/>
      <c r="I49" s="78"/>
      <c r="J49" s="65">
        <f>J48+K48</f>
        <v>330</v>
      </c>
      <c r="K49" s="65"/>
      <c r="L49" s="78"/>
      <c r="M49" s="65">
        <f>M48+N48</f>
        <v>120</v>
      </c>
      <c r="N49" s="65"/>
      <c r="O49" s="78"/>
      <c r="P49" s="66">
        <f>D50+J50</f>
        <v>1009</v>
      </c>
      <c r="Q49" s="66"/>
      <c r="R49" s="66"/>
      <c r="S49" s="95"/>
      <c r="T49" s="96"/>
      <c r="U49" s="96"/>
      <c r="V49" s="96"/>
      <c r="W49" s="93"/>
    </row>
    <row r="50" spans="1:23" ht="21.95" customHeight="1">
      <c r="A50" s="91"/>
      <c r="B50" s="91"/>
      <c r="C50" s="91"/>
      <c r="D50" s="69">
        <f>D49+G49</f>
        <v>559</v>
      </c>
      <c r="E50" s="69"/>
      <c r="F50" s="69"/>
      <c r="G50" s="69"/>
      <c r="H50" s="69"/>
      <c r="I50" s="43">
        <f>F48+I48</f>
        <v>61</v>
      </c>
      <c r="J50" s="69">
        <f>J49+M49</f>
        <v>450</v>
      </c>
      <c r="K50" s="69"/>
      <c r="L50" s="69"/>
      <c r="M50" s="69"/>
      <c r="N50" s="69"/>
      <c r="O50" s="43">
        <f>L48+O48</f>
        <v>59</v>
      </c>
      <c r="P50" s="66"/>
      <c r="Q50" s="66"/>
      <c r="R50" s="66"/>
      <c r="S50" s="95"/>
      <c r="T50" s="96"/>
      <c r="U50" s="96"/>
      <c r="V50" s="96"/>
      <c r="W50" s="93"/>
    </row>
    <row r="51" spans="1:23" ht="21.95" customHeight="1">
      <c r="B51" s="51" t="s">
        <v>67</v>
      </c>
    </row>
    <row r="52" spans="1:23">
      <c r="B52" s="51" t="s">
        <v>75</v>
      </c>
    </row>
  </sheetData>
  <mergeCells count="48">
    <mergeCell ref="A9:W9"/>
    <mergeCell ref="W48:W50"/>
    <mergeCell ref="P49:R50"/>
    <mergeCell ref="S48:S50"/>
    <mergeCell ref="T48:T50"/>
    <mergeCell ref="U48:U50"/>
    <mergeCell ref="V48:V50"/>
    <mergeCell ref="A39:O39"/>
    <mergeCell ref="A41:O41"/>
    <mergeCell ref="A48:C50"/>
    <mergeCell ref="F48:F49"/>
    <mergeCell ref="I48:I49"/>
    <mergeCell ref="L48:L49"/>
    <mergeCell ref="O48:O49"/>
    <mergeCell ref="D50:H50"/>
    <mergeCell ref="J50:N50"/>
    <mergeCell ref="D49:E49"/>
    <mergeCell ref="G49:H49"/>
    <mergeCell ref="J49:K49"/>
    <mergeCell ref="M49:N49"/>
    <mergeCell ref="F12:F13"/>
    <mergeCell ref="G12:H12"/>
    <mergeCell ref="I12:I13"/>
    <mergeCell ref="J12:K12"/>
    <mergeCell ref="A14:O14"/>
    <mergeCell ref="T11:T13"/>
    <mergeCell ref="U11:U13"/>
    <mergeCell ref="V11:V13"/>
    <mergeCell ref="W11:W13"/>
    <mergeCell ref="A11:A13"/>
    <mergeCell ref="B11:B13"/>
    <mergeCell ref="C11:C13"/>
    <mergeCell ref="D11:I11"/>
    <mergeCell ref="J11:O11"/>
    <mergeCell ref="P11:P13"/>
    <mergeCell ref="L12:L13"/>
    <mergeCell ref="M12:N12"/>
    <mergeCell ref="O12:O13"/>
    <mergeCell ref="Q11:R12"/>
    <mergeCell ref="S11:S13"/>
    <mergeCell ref="D12:E12"/>
    <mergeCell ref="A7:V7"/>
    <mergeCell ref="A5:W5"/>
    <mergeCell ref="A1:W1"/>
    <mergeCell ref="A2:W2"/>
    <mergeCell ref="A3:W3"/>
    <mergeCell ref="A4:W4"/>
    <mergeCell ref="A6:W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Edukacja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dksztalcenia</dc:creator>
  <cp:keywords/>
  <dc:description/>
  <cp:lastModifiedBy>Agnieszka Dykas</cp:lastModifiedBy>
  <cp:revision/>
  <dcterms:created xsi:type="dcterms:W3CDTF">2012-12-21T08:18:10Z</dcterms:created>
  <dcterms:modified xsi:type="dcterms:W3CDTF">2023-10-18T11:57:47Z</dcterms:modified>
  <cp:category/>
  <cp:contentStatus/>
</cp:coreProperties>
</file>