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 stopień\"/>
    </mc:Choice>
  </mc:AlternateContent>
  <xr:revisionPtr revIDLastSave="0" documentId="13_ncr:1_{C50D75AD-2088-4B32-996C-C8B2350987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lologia naucz ST" sheetId="7" r:id="rId1"/>
    <sheet name="Filologia transl. ST" sheetId="9" r:id="rId2"/>
    <sheet name="Filologia naucz ST od podstaw" sheetId="10" r:id="rId3"/>
    <sheet name="Filologia transl. ST od podstaw" sheetId="11" r:id="rId4"/>
  </sheets>
  <definedNames>
    <definedName name="_xlnm.Print_Area" localSheetId="0">'Filologia naucz ST'!$A$1:$AG$69</definedName>
    <definedName name="_xlnm.Print_Area" localSheetId="2">'Filologia naucz ST od podstaw'!$A$1:$AG$72</definedName>
    <definedName name="_xlnm.Print_Area" localSheetId="1">'Filologia transl. ST'!$A$1:$AG$61</definedName>
    <definedName name="_xlnm.Print_Area" localSheetId="3">'Filologia transl. ST od podstaw'!$A$1:$AG$64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26" i="7" l="1"/>
  <c r="AB62" i="11"/>
  <c r="AA62" i="11"/>
  <c r="Z62" i="11"/>
  <c r="Y62" i="11"/>
  <c r="Y63" i="11" s="1"/>
  <c r="X62" i="11"/>
  <c r="W62" i="11"/>
  <c r="V62" i="11"/>
  <c r="U62" i="11"/>
  <c r="U63" i="11" s="1"/>
  <c r="T62" i="11"/>
  <c r="S62" i="11"/>
  <c r="R62" i="11"/>
  <c r="Q62" i="11"/>
  <c r="P62" i="11"/>
  <c r="O62" i="11"/>
  <c r="N62" i="11"/>
  <c r="M62" i="11"/>
  <c r="M63" i="11" s="1"/>
  <c r="L62" i="11"/>
  <c r="K62" i="11"/>
  <c r="J62" i="11"/>
  <c r="I62" i="11"/>
  <c r="I63" i="11" s="1"/>
  <c r="H62" i="11"/>
  <c r="L64" i="11" s="1"/>
  <c r="G62" i="11"/>
  <c r="F62" i="11"/>
  <c r="E62" i="11"/>
  <c r="AG61" i="11"/>
  <c r="AG60" i="11" s="1"/>
  <c r="AF61" i="11"/>
  <c r="AF60" i="11" s="1"/>
  <c r="AE61" i="11"/>
  <c r="AE60" i="11" s="1"/>
  <c r="AD61" i="11"/>
  <c r="AD60" i="11" s="1"/>
  <c r="AG59" i="11"/>
  <c r="AF59" i="11"/>
  <c r="AE59" i="11"/>
  <c r="AD59" i="11"/>
  <c r="AC59" i="11"/>
  <c r="AG58" i="11"/>
  <c r="AF58" i="11"/>
  <c r="AE58" i="11"/>
  <c r="AD58" i="11"/>
  <c r="AC58" i="11" s="1"/>
  <c r="AG57" i="11"/>
  <c r="AF57" i="11"/>
  <c r="AE57" i="11"/>
  <c r="AC57" i="11" s="1"/>
  <c r="AD57" i="11"/>
  <c r="AG56" i="11"/>
  <c r="AF56" i="11"/>
  <c r="AE56" i="11"/>
  <c r="AD56" i="11"/>
  <c r="AG55" i="11"/>
  <c r="AF55" i="11"/>
  <c r="AE55" i="11"/>
  <c r="AD55" i="11"/>
  <c r="AC55" i="11"/>
  <c r="AG54" i="11"/>
  <c r="AF54" i="11"/>
  <c r="AE54" i="11"/>
  <c r="AD54" i="11"/>
  <c r="AC54" i="11"/>
  <c r="AG53" i="11"/>
  <c r="AF53" i="11"/>
  <c r="AC53" i="11" s="1"/>
  <c r="AE53" i="11"/>
  <c r="AD53" i="11"/>
  <c r="AG52" i="11"/>
  <c r="AF52" i="11"/>
  <c r="AE52" i="11"/>
  <c r="AD52" i="11"/>
  <c r="AD50" i="11" s="1"/>
  <c r="AG51" i="11"/>
  <c r="AF51" i="11"/>
  <c r="AE51" i="11"/>
  <c r="AD51" i="11"/>
  <c r="AC51" i="11" s="1"/>
  <c r="AG49" i="11"/>
  <c r="AF49" i="11"/>
  <c r="AE49" i="11"/>
  <c r="AE47" i="11" s="1"/>
  <c r="AD49" i="11"/>
  <c r="AD47" i="11" s="1"/>
  <c r="AC49" i="11"/>
  <c r="AG48" i="11"/>
  <c r="AF48" i="11"/>
  <c r="AE48" i="11"/>
  <c r="AD48" i="11"/>
  <c r="AG46" i="11"/>
  <c r="AF46" i="11"/>
  <c r="AE46" i="11"/>
  <c r="AD46" i="11"/>
  <c r="AG45" i="11"/>
  <c r="AF45" i="11"/>
  <c r="AE45" i="11"/>
  <c r="AD45" i="11"/>
  <c r="AC45" i="11"/>
  <c r="AG44" i="11"/>
  <c r="AF44" i="11"/>
  <c r="AE44" i="11"/>
  <c r="AD44" i="11"/>
  <c r="AC44" i="11"/>
  <c r="AG43" i="11"/>
  <c r="AF43" i="11"/>
  <c r="AC43" i="11" s="1"/>
  <c r="AE43" i="11"/>
  <c r="AD43" i="11"/>
  <c r="AG42" i="11"/>
  <c r="AG41" i="11" s="1"/>
  <c r="AF42" i="11"/>
  <c r="AF41" i="11" s="1"/>
  <c r="AE42" i="11"/>
  <c r="AE41" i="11" s="1"/>
  <c r="AD42" i="11"/>
  <c r="AD41" i="11" s="1"/>
  <c r="AG40" i="11"/>
  <c r="AF40" i="11"/>
  <c r="AE40" i="11"/>
  <c r="AC40" i="11" s="1"/>
  <c r="AD40" i="11"/>
  <c r="AG39" i="11"/>
  <c r="AF39" i="11"/>
  <c r="AE39" i="11"/>
  <c r="AD39" i="11"/>
  <c r="AC39" i="11" s="1"/>
  <c r="AG38" i="11"/>
  <c r="AF38" i="11"/>
  <c r="AE38" i="11"/>
  <c r="AD38" i="11"/>
  <c r="AC38" i="11"/>
  <c r="AG37" i="11"/>
  <c r="AF37" i="11"/>
  <c r="AE37" i="11"/>
  <c r="AD37" i="11"/>
  <c r="AC37" i="11"/>
  <c r="AG36" i="11"/>
  <c r="AF36" i="11"/>
  <c r="AE36" i="11"/>
  <c r="AD36" i="11"/>
  <c r="AG35" i="11"/>
  <c r="AF35" i="11"/>
  <c r="AF34" i="11" s="1"/>
  <c r="AE35" i="11"/>
  <c r="AE34" i="11" s="1"/>
  <c r="AD35" i="11"/>
  <c r="AD34" i="11" s="1"/>
  <c r="AG33" i="11"/>
  <c r="AF33" i="11"/>
  <c r="AE33" i="11"/>
  <c r="AC33" i="11" s="1"/>
  <c r="AD33" i="11"/>
  <c r="AG32" i="11"/>
  <c r="AF32" i="11"/>
  <c r="AE32" i="11"/>
  <c r="AD32" i="11"/>
  <c r="AC32" i="11" s="1"/>
  <c r="AG31" i="11"/>
  <c r="AF31" i="11"/>
  <c r="AE31" i="11"/>
  <c r="AD31" i="11"/>
  <c r="AG30" i="11"/>
  <c r="AF30" i="11"/>
  <c r="AE30" i="11"/>
  <c r="AD30" i="11"/>
  <c r="AC30" i="11"/>
  <c r="AG29" i="11"/>
  <c r="AF29" i="11"/>
  <c r="AE29" i="11"/>
  <c r="AD29" i="11"/>
  <c r="AG28" i="11"/>
  <c r="AF28" i="11"/>
  <c r="AE28" i="11"/>
  <c r="AD28" i="11"/>
  <c r="AC28" i="11" s="1"/>
  <c r="AG27" i="11"/>
  <c r="AF27" i="11"/>
  <c r="AE27" i="11"/>
  <c r="AD27" i="11"/>
  <c r="AG26" i="11"/>
  <c r="AF26" i="11"/>
  <c r="AE26" i="11"/>
  <c r="AD26" i="11"/>
  <c r="AC26" i="11"/>
  <c r="AG24" i="11"/>
  <c r="AF24" i="11"/>
  <c r="AE24" i="11"/>
  <c r="AD24" i="11"/>
  <c r="AG23" i="11"/>
  <c r="AF23" i="11"/>
  <c r="AE23" i="11"/>
  <c r="AD23" i="11"/>
  <c r="AC23" i="11" s="1"/>
  <c r="AG22" i="11"/>
  <c r="AF22" i="11"/>
  <c r="AE22" i="11"/>
  <c r="AD22" i="11"/>
  <c r="AG21" i="11"/>
  <c r="AF21" i="11"/>
  <c r="AE21" i="11"/>
  <c r="AD21" i="11"/>
  <c r="AC21" i="11"/>
  <c r="AG20" i="11"/>
  <c r="AF20" i="11"/>
  <c r="AC20" i="11" s="1"/>
  <c r="AE20" i="11"/>
  <c r="AD20" i="11"/>
  <c r="AG19" i="11"/>
  <c r="AF19" i="11"/>
  <c r="AE19" i="11"/>
  <c r="AC19" i="11" s="1"/>
  <c r="AD19" i="11"/>
  <c r="AG18" i="11"/>
  <c r="AF18" i="11"/>
  <c r="AE18" i="11"/>
  <c r="AD18" i="11"/>
  <c r="AC18" i="11"/>
  <c r="AG17" i="11"/>
  <c r="AF17" i="11"/>
  <c r="AE17" i="11"/>
  <c r="AD17" i="11"/>
  <c r="AC17" i="11" s="1"/>
  <c r="AB70" i="10"/>
  <c r="AA70" i="10"/>
  <c r="Z70" i="10"/>
  <c r="Y70" i="10"/>
  <c r="Y71" i="10" s="1"/>
  <c r="X70" i="10"/>
  <c r="W70" i="10"/>
  <c r="V70" i="10"/>
  <c r="U70" i="10"/>
  <c r="T70" i="10"/>
  <c r="T72" i="10" s="1"/>
  <c r="S70" i="10"/>
  <c r="R70" i="10"/>
  <c r="Q70" i="10"/>
  <c r="P70" i="10"/>
  <c r="O70" i="10"/>
  <c r="N70" i="10"/>
  <c r="M70" i="10"/>
  <c r="M71" i="10" s="1"/>
  <c r="L70" i="10"/>
  <c r="K70" i="10"/>
  <c r="J70" i="10"/>
  <c r="I70" i="10"/>
  <c r="I71" i="10" s="1"/>
  <c r="H70" i="10"/>
  <c r="L72" i="10" s="1"/>
  <c r="G70" i="10"/>
  <c r="F70" i="10"/>
  <c r="E71" i="10" s="1"/>
  <c r="E72" i="10" s="1"/>
  <c r="E70" i="10"/>
  <c r="AG69" i="10"/>
  <c r="AF69" i="10"/>
  <c r="AE69" i="10"/>
  <c r="AD69" i="10"/>
  <c r="AC69" i="10" s="1"/>
  <c r="AG68" i="10"/>
  <c r="AG67" i="10" s="1"/>
  <c r="AF68" i="10"/>
  <c r="AF67" i="10" s="1"/>
  <c r="AE68" i="10"/>
  <c r="AD68" i="10"/>
  <c r="AC68" i="10"/>
  <c r="AG66" i="10"/>
  <c r="AF66" i="10"/>
  <c r="AE66" i="10"/>
  <c r="AD66" i="10"/>
  <c r="AC66" i="10"/>
  <c r="AG65" i="10"/>
  <c r="AF65" i="10"/>
  <c r="AE65" i="10"/>
  <c r="AD65" i="10"/>
  <c r="AG64" i="10"/>
  <c r="AF64" i="10"/>
  <c r="AE64" i="10"/>
  <c r="AD64" i="10"/>
  <c r="AG63" i="10"/>
  <c r="AF63" i="10"/>
  <c r="AE63" i="10"/>
  <c r="AD63" i="10"/>
  <c r="AC63" i="10"/>
  <c r="AG62" i="10"/>
  <c r="AF62" i="10"/>
  <c r="AE62" i="10"/>
  <c r="AD62" i="10"/>
  <c r="AC62" i="10"/>
  <c r="AG61" i="10"/>
  <c r="AF61" i="10"/>
  <c r="AE61" i="10"/>
  <c r="AD61" i="10"/>
  <c r="AC61" i="10" s="1"/>
  <c r="AG60" i="10"/>
  <c r="AF60" i="10"/>
  <c r="AE60" i="10"/>
  <c r="AD60" i="10"/>
  <c r="AG59" i="10"/>
  <c r="AF59" i="10"/>
  <c r="AE59" i="10"/>
  <c r="AD59" i="10"/>
  <c r="AD58" i="10"/>
  <c r="AG57" i="10"/>
  <c r="AF57" i="10"/>
  <c r="AE57" i="10"/>
  <c r="AD57" i="10"/>
  <c r="AC57" i="10" s="1"/>
  <c r="AG56" i="10"/>
  <c r="AF56" i="10"/>
  <c r="AE56" i="10"/>
  <c r="AD56" i="10"/>
  <c r="AC56" i="10" s="1"/>
  <c r="AG55" i="10"/>
  <c r="AF55" i="10"/>
  <c r="AE55" i="10"/>
  <c r="AC55" i="10" s="1"/>
  <c r="AD55" i="10"/>
  <c r="AG54" i="10"/>
  <c r="AF54" i="10"/>
  <c r="AE54" i="10"/>
  <c r="AD54" i="10"/>
  <c r="AC54" i="10"/>
  <c r="AG53" i="10"/>
  <c r="AF53" i="10"/>
  <c r="AE53" i="10"/>
  <c r="AD53" i="10"/>
  <c r="AG52" i="10"/>
  <c r="AF52" i="10"/>
  <c r="AE52" i="10"/>
  <c r="AD52" i="10"/>
  <c r="AD51" i="10" s="1"/>
  <c r="AD50" i="10" s="1"/>
  <c r="AG49" i="10"/>
  <c r="AF49" i="10"/>
  <c r="AE49" i="10"/>
  <c r="AD49" i="10"/>
  <c r="AG48" i="10"/>
  <c r="AF48" i="10"/>
  <c r="AE48" i="10"/>
  <c r="AD48" i="10"/>
  <c r="AG46" i="10"/>
  <c r="AF46" i="10"/>
  <c r="AC46" i="10" s="1"/>
  <c r="AE46" i="10"/>
  <c r="AD46" i="10"/>
  <c r="AG45" i="10"/>
  <c r="AF45" i="10"/>
  <c r="AE45" i="10"/>
  <c r="AD45" i="10"/>
  <c r="AG44" i="10"/>
  <c r="AF44" i="10"/>
  <c r="AE44" i="10"/>
  <c r="AD44" i="10"/>
  <c r="AC44" i="10" s="1"/>
  <c r="AG43" i="10"/>
  <c r="AF43" i="10"/>
  <c r="AE43" i="10"/>
  <c r="AD43" i="10"/>
  <c r="AD41" i="10" s="1"/>
  <c r="AG42" i="10"/>
  <c r="AF42" i="10"/>
  <c r="AE42" i="10"/>
  <c r="AD42" i="10"/>
  <c r="AG40" i="10"/>
  <c r="AF40" i="10"/>
  <c r="AE40" i="10"/>
  <c r="AD40" i="10"/>
  <c r="AC40" i="10" s="1"/>
  <c r="AG39" i="10"/>
  <c r="AF39" i="10"/>
  <c r="AE39" i="10"/>
  <c r="AD39" i="10"/>
  <c r="AC39" i="10" s="1"/>
  <c r="AG38" i="10"/>
  <c r="AF38" i="10"/>
  <c r="AE38" i="10"/>
  <c r="AD38" i="10"/>
  <c r="AC38" i="10" s="1"/>
  <c r="AG37" i="10"/>
  <c r="AF37" i="10"/>
  <c r="AE37" i="10"/>
  <c r="AD37" i="10"/>
  <c r="AG36" i="10"/>
  <c r="AF36" i="10"/>
  <c r="AF34" i="10" s="1"/>
  <c r="AE36" i="10"/>
  <c r="AD36" i="10"/>
  <c r="AG35" i="10"/>
  <c r="AF35" i="10"/>
  <c r="AE35" i="10"/>
  <c r="AD35" i="10"/>
  <c r="AC35" i="10" s="1"/>
  <c r="AG33" i="10"/>
  <c r="AF33" i="10"/>
  <c r="AE33" i="10"/>
  <c r="AD33" i="10"/>
  <c r="AG32" i="10"/>
  <c r="AF32" i="10"/>
  <c r="AE32" i="10"/>
  <c r="AD32" i="10"/>
  <c r="AC32" i="10" s="1"/>
  <c r="AG31" i="10"/>
  <c r="AF31" i="10"/>
  <c r="AE31" i="10"/>
  <c r="AC31" i="10" s="1"/>
  <c r="AD31" i="10"/>
  <c r="AG30" i="10"/>
  <c r="AF30" i="10"/>
  <c r="AE30" i="10"/>
  <c r="AD30" i="10"/>
  <c r="AG29" i="10"/>
  <c r="AF29" i="10"/>
  <c r="AC29" i="10" s="1"/>
  <c r="AE29" i="10"/>
  <c r="AD29" i="10"/>
  <c r="AG28" i="10"/>
  <c r="AF28" i="10"/>
  <c r="AE28" i="10"/>
  <c r="AD28" i="10"/>
  <c r="AC28" i="10" s="1"/>
  <c r="AG27" i="10"/>
  <c r="AF27" i="10"/>
  <c r="AE27" i="10"/>
  <c r="AD27" i="10"/>
  <c r="AC27" i="10" s="1"/>
  <c r="AG26" i="10"/>
  <c r="AF26" i="10"/>
  <c r="AE26" i="10"/>
  <c r="AD26" i="10"/>
  <c r="AC26" i="10" s="1"/>
  <c r="AG24" i="10"/>
  <c r="AF24" i="10"/>
  <c r="AE24" i="10"/>
  <c r="AD24" i="10"/>
  <c r="AC24" i="10" s="1"/>
  <c r="AG23" i="10"/>
  <c r="AF23" i="10"/>
  <c r="AE23" i="10"/>
  <c r="AD23" i="10"/>
  <c r="AG22" i="10"/>
  <c r="AF22" i="10"/>
  <c r="AE22" i="10"/>
  <c r="AD22" i="10"/>
  <c r="AC22" i="10" s="1"/>
  <c r="AG21" i="10"/>
  <c r="AF21" i="10"/>
  <c r="AE21" i="10"/>
  <c r="AD21" i="10"/>
  <c r="AG20" i="10"/>
  <c r="AF20" i="10"/>
  <c r="AC20" i="10" s="1"/>
  <c r="AE20" i="10"/>
  <c r="AD20" i="10"/>
  <c r="AG19" i="10"/>
  <c r="AF19" i="10"/>
  <c r="AE19" i="10"/>
  <c r="AD19" i="10"/>
  <c r="AG18" i="10"/>
  <c r="AF18" i="10"/>
  <c r="AE18" i="10"/>
  <c r="AD18" i="10"/>
  <c r="AG17" i="10"/>
  <c r="AF17" i="10"/>
  <c r="AE17" i="10"/>
  <c r="AD17" i="10"/>
  <c r="AC17" i="10"/>
  <c r="AD16" i="11" l="1"/>
  <c r="AD62" i="11" s="1"/>
  <c r="AD25" i="11"/>
  <c r="AG34" i="11"/>
  <c r="AC46" i="11"/>
  <c r="AG47" i="11"/>
  <c r="AG62" i="11" s="1"/>
  <c r="AE50" i="11"/>
  <c r="AC56" i="11"/>
  <c r="AG63" i="11"/>
  <c r="AE16" i="11"/>
  <c r="AE62" i="11" s="1"/>
  <c r="AC22" i="11"/>
  <c r="AC16" i="11" s="1"/>
  <c r="AE25" i="11"/>
  <c r="AC31" i="11"/>
  <c r="AF25" i="11"/>
  <c r="AF16" i="11"/>
  <c r="AG25" i="11"/>
  <c r="AC36" i="11"/>
  <c r="AG50" i="11"/>
  <c r="AF50" i="11"/>
  <c r="AC24" i="11"/>
  <c r="AC29" i="11"/>
  <c r="AC48" i="11"/>
  <c r="AC47" i="11" s="1"/>
  <c r="E63" i="11"/>
  <c r="E64" i="11" s="1"/>
  <c r="Q63" i="11"/>
  <c r="AG16" i="11"/>
  <c r="AC35" i="11"/>
  <c r="AC42" i="11"/>
  <c r="AC41" i="11" s="1"/>
  <c r="AF47" i="11"/>
  <c r="AC52" i="11"/>
  <c r="AC50" i="11" s="1"/>
  <c r="M64" i="11"/>
  <c r="T64" i="11"/>
  <c r="AB64" i="11"/>
  <c r="AC64" i="10"/>
  <c r="AC30" i="10"/>
  <c r="AC43" i="10"/>
  <c r="AG58" i="10"/>
  <c r="AC67" i="10"/>
  <c r="AC18" i="10"/>
  <c r="AC16" i="10" s="1"/>
  <c r="AF58" i="10"/>
  <c r="AC21" i="10"/>
  <c r="AE16" i="10"/>
  <c r="AG25" i="10"/>
  <c r="AC33" i="10"/>
  <c r="AG34" i="10"/>
  <c r="AF41" i="10"/>
  <c r="AF47" i="10"/>
  <c r="AE51" i="10"/>
  <c r="AC59" i="10"/>
  <c r="AD67" i="10"/>
  <c r="AD16" i="10"/>
  <c r="AF25" i="10"/>
  <c r="AE47" i="10"/>
  <c r="AF16" i="10"/>
  <c r="AC23" i="10"/>
  <c r="AC36" i="10"/>
  <c r="AC34" i="10" s="1"/>
  <c r="AC37" i="10"/>
  <c r="AC42" i="10"/>
  <c r="AG41" i="10"/>
  <c r="AG47" i="10"/>
  <c r="AF51" i="10"/>
  <c r="AF50" i="10" s="1"/>
  <c r="AE67" i="10"/>
  <c r="AE25" i="10"/>
  <c r="AC49" i="10"/>
  <c r="AG16" i="10"/>
  <c r="AC19" i="10"/>
  <c r="AE34" i="10"/>
  <c r="AC45" i="10"/>
  <c r="AC52" i="10"/>
  <c r="AG51" i="10"/>
  <c r="AG50" i="10" s="1"/>
  <c r="AC60" i="10"/>
  <c r="AC65" i="10"/>
  <c r="Q71" i="10"/>
  <c r="M72" i="10"/>
  <c r="U71" i="10"/>
  <c r="U72" i="10" s="1"/>
  <c r="AC71" i="10" s="1"/>
  <c r="AC48" i="10"/>
  <c r="AB72" i="10"/>
  <c r="AG71" i="10"/>
  <c r="U64" i="11"/>
  <c r="AF62" i="11"/>
  <c r="AC27" i="11"/>
  <c r="AC61" i="11"/>
  <c r="AC60" i="11" s="1"/>
  <c r="AC25" i="10"/>
  <c r="AC58" i="10"/>
  <c r="AC47" i="10"/>
  <c r="AF70" i="10"/>
  <c r="AD34" i="10"/>
  <c r="AD25" i="10"/>
  <c r="AD47" i="10"/>
  <c r="AE41" i="10"/>
  <c r="AC53" i="10"/>
  <c r="AE58" i="10"/>
  <c r="AE50" i="10" s="1"/>
  <c r="AC63" i="11" l="1"/>
  <c r="AC34" i="11"/>
  <c r="AC25" i="11"/>
  <c r="AC62" i="11" s="1"/>
  <c r="AE70" i="10"/>
  <c r="AD70" i="10"/>
  <c r="AG70" i="10"/>
  <c r="AC51" i="10"/>
  <c r="AC50" i="10" s="1"/>
  <c r="AC41" i="10"/>
  <c r="AC70" i="10" s="1"/>
  <c r="AE19" i="7"/>
  <c r="AE17" i="7"/>
  <c r="AF17" i="7"/>
  <c r="AG17" i="7"/>
  <c r="AD17" i="7"/>
  <c r="AG58" i="7"/>
  <c r="AF58" i="7"/>
  <c r="AE58" i="7"/>
  <c r="AD58" i="7"/>
  <c r="AC58" i="7" s="1"/>
  <c r="AG53" i="7"/>
  <c r="AF53" i="7"/>
  <c r="AE53" i="7"/>
  <c r="AC53" i="7" s="1"/>
  <c r="AD53" i="7"/>
  <c r="AG54" i="9"/>
  <c r="AF54" i="9"/>
  <c r="AE54" i="9"/>
  <c r="AD54" i="9"/>
  <c r="AG43" i="9"/>
  <c r="AF43" i="9"/>
  <c r="AE43" i="9"/>
  <c r="AD43" i="9"/>
  <c r="AG42" i="9"/>
  <c r="AF42" i="9"/>
  <c r="AE42" i="9"/>
  <c r="AD42" i="9"/>
  <c r="AG41" i="9"/>
  <c r="AF41" i="9"/>
  <c r="AE41" i="9"/>
  <c r="AD41" i="9"/>
  <c r="AG40" i="9"/>
  <c r="AF40" i="9"/>
  <c r="AE40" i="9"/>
  <c r="AD40" i="9"/>
  <c r="AG39" i="9"/>
  <c r="AF39" i="9"/>
  <c r="AE39" i="9"/>
  <c r="AD39" i="9"/>
  <c r="AG42" i="7"/>
  <c r="AF42" i="7"/>
  <c r="AE42" i="7"/>
  <c r="AD42" i="7"/>
  <c r="AC42" i="7" s="1"/>
  <c r="AG41" i="7"/>
  <c r="AF41" i="7"/>
  <c r="AE41" i="7"/>
  <c r="AD41" i="7"/>
  <c r="AG37" i="9"/>
  <c r="AF37" i="9"/>
  <c r="AE37" i="9"/>
  <c r="AD37" i="9"/>
  <c r="AG36" i="9"/>
  <c r="AF36" i="9"/>
  <c r="AE36" i="9"/>
  <c r="AD36" i="9"/>
  <c r="AG35" i="9"/>
  <c r="AF35" i="9"/>
  <c r="AE35" i="9"/>
  <c r="AD35" i="9"/>
  <c r="AG34" i="9"/>
  <c r="AF34" i="9"/>
  <c r="AE34" i="9"/>
  <c r="AD34" i="9"/>
  <c r="AG33" i="9"/>
  <c r="AF33" i="9"/>
  <c r="AE33" i="9"/>
  <c r="AD33" i="9"/>
  <c r="AG32" i="9"/>
  <c r="AF32" i="9"/>
  <c r="AE32" i="9"/>
  <c r="AD32" i="9"/>
  <c r="AG34" i="7"/>
  <c r="AF34" i="7"/>
  <c r="AE34" i="7"/>
  <c r="AD34" i="7"/>
  <c r="AG35" i="7"/>
  <c r="AF35" i="7"/>
  <c r="AE35" i="7"/>
  <c r="AD35" i="7"/>
  <c r="AG33" i="7"/>
  <c r="AF33" i="7"/>
  <c r="AE33" i="7"/>
  <c r="AD33" i="7"/>
  <c r="AG32" i="7"/>
  <c r="AF32" i="7"/>
  <c r="AE32" i="7"/>
  <c r="AD32" i="7"/>
  <c r="AG24" i="9"/>
  <c r="AF24" i="9"/>
  <c r="AE24" i="9"/>
  <c r="AD24" i="9"/>
  <c r="AG23" i="9"/>
  <c r="AF23" i="9"/>
  <c r="AE23" i="9"/>
  <c r="AD23" i="9"/>
  <c r="AG22" i="9"/>
  <c r="AF22" i="9"/>
  <c r="AE22" i="9"/>
  <c r="AD22" i="9"/>
  <c r="AG21" i="9"/>
  <c r="AF21" i="9"/>
  <c r="AE21" i="9"/>
  <c r="AD21" i="9"/>
  <c r="AG20" i="9"/>
  <c r="AF20" i="9"/>
  <c r="AE20" i="9"/>
  <c r="AD20" i="9"/>
  <c r="AG19" i="9"/>
  <c r="AF19" i="9"/>
  <c r="AE19" i="9"/>
  <c r="AD19" i="9"/>
  <c r="AG18" i="9"/>
  <c r="AF18" i="9"/>
  <c r="AE18" i="9"/>
  <c r="AD18" i="9"/>
  <c r="AG17" i="9"/>
  <c r="AF17" i="9"/>
  <c r="AE17" i="9"/>
  <c r="AD17" i="9"/>
  <c r="AG20" i="7"/>
  <c r="AF20" i="7"/>
  <c r="AE20" i="7"/>
  <c r="AD20" i="7"/>
  <c r="AG19" i="7"/>
  <c r="AF19" i="7"/>
  <c r="AD19" i="7"/>
  <c r="AG21" i="7"/>
  <c r="AF21" i="7"/>
  <c r="AE21" i="7"/>
  <c r="AD21" i="7"/>
  <c r="AG18" i="7"/>
  <c r="AF18" i="7"/>
  <c r="AE18" i="7"/>
  <c r="AD18" i="7"/>
  <c r="AB59" i="9"/>
  <c r="X59" i="9"/>
  <c r="T59" i="9"/>
  <c r="P59" i="9"/>
  <c r="L59" i="9"/>
  <c r="H59" i="9"/>
  <c r="L67" i="7"/>
  <c r="E59" i="9"/>
  <c r="F59" i="9"/>
  <c r="K67" i="7"/>
  <c r="G67" i="7"/>
  <c r="F67" i="7"/>
  <c r="E67" i="7"/>
  <c r="AA59" i="9"/>
  <c r="Z59" i="9"/>
  <c r="Y59" i="9"/>
  <c r="W59" i="9"/>
  <c r="V59" i="9"/>
  <c r="U59" i="9"/>
  <c r="S59" i="9"/>
  <c r="R59" i="9"/>
  <c r="Q59" i="9"/>
  <c r="O59" i="9"/>
  <c r="N59" i="9"/>
  <c r="M59" i="9"/>
  <c r="K59" i="9"/>
  <c r="J59" i="9"/>
  <c r="I59" i="9"/>
  <c r="G59" i="9"/>
  <c r="AG49" i="9"/>
  <c r="AF49" i="9"/>
  <c r="AE49" i="9"/>
  <c r="AD49" i="9"/>
  <c r="AG48" i="9"/>
  <c r="AF48" i="9"/>
  <c r="AE48" i="9"/>
  <c r="AD48" i="9"/>
  <c r="AG50" i="9"/>
  <c r="AF50" i="9"/>
  <c r="AE50" i="9"/>
  <c r="AD50" i="9"/>
  <c r="AD51" i="9"/>
  <c r="AE51" i="9"/>
  <c r="AF51" i="9"/>
  <c r="AG51" i="9"/>
  <c r="AG56" i="9"/>
  <c r="AF56" i="9"/>
  <c r="AE56" i="9"/>
  <c r="AD56" i="9"/>
  <c r="AG55" i="9"/>
  <c r="AF55" i="9"/>
  <c r="AE55" i="9"/>
  <c r="AD55" i="9"/>
  <c r="AG53" i="9"/>
  <c r="AF53" i="9"/>
  <c r="AE53" i="9"/>
  <c r="AD53" i="9"/>
  <c r="AG52" i="9"/>
  <c r="AF52" i="9"/>
  <c r="AE52" i="9"/>
  <c r="AD52" i="9"/>
  <c r="AG46" i="9"/>
  <c r="AF46" i="9"/>
  <c r="AE46" i="9"/>
  <c r="AD46" i="9"/>
  <c r="AG30" i="9"/>
  <c r="AF30" i="9"/>
  <c r="AE30" i="9"/>
  <c r="AD30" i="9"/>
  <c r="AG29" i="9"/>
  <c r="AF29" i="9"/>
  <c r="AE29" i="9"/>
  <c r="AD29" i="9"/>
  <c r="AG28" i="9"/>
  <c r="AF28" i="9"/>
  <c r="AE28" i="9"/>
  <c r="AD28" i="9"/>
  <c r="AG27" i="9"/>
  <c r="AF27" i="9"/>
  <c r="AE27" i="9"/>
  <c r="AD27" i="9"/>
  <c r="AG58" i="9"/>
  <c r="AG57" i="9" s="1"/>
  <c r="AF58" i="9"/>
  <c r="AF57" i="9" s="1"/>
  <c r="AE58" i="9"/>
  <c r="AE57" i="9" s="1"/>
  <c r="AD58" i="9"/>
  <c r="AD57" i="9" s="1"/>
  <c r="AG45" i="9"/>
  <c r="AF45" i="9"/>
  <c r="AE45" i="9"/>
  <c r="AE44" i="9" s="1"/>
  <c r="AD45" i="9"/>
  <c r="AG26" i="9"/>
  <c r="AF26" i="9"/>
  <c r="AE26" i="9"/>
  <c r="AD26" i="9"/>
  <c r="AG56" i="7"/>
  <c r="AF56" i="7"/>
  <c r="AE56" i="7"/>
  <c r="AD56" i="7"/>
  <c r="AG57" i="7"/>
  <c r="AF57" i="7"/>
  <c r="AE57" i="7"/>
  <c r="AD57" i="7"/>
  <c r="AG59" i="7"/>
  <c r="AF59" i="7"/>
  <c r="AE59" i="7"/>
  <c r="AD59" i="7"/>
  <c r="AG60" i="9" l="1"/>
  <c r="AC17" i="9"/>
  <c r="AC23" i="9"/>
  <c r="AC54" i="9"/>
  <c r="AC43" i="9"/>
  <c r="AC37" i="9"/>
  <c r="AC18" i="9"/>
  <c r="AC24" i="9"/>
  <c r="AC33" i="9"/>
  <c r="AC36" i="9"/>
  <c r="AC19" i="9"/>
  <c r="AC34" i="7"/>
  <c r="AC34" i="9"/>
  <c r="AC41" i="9"/>
  <c r="AF47" i="9"/>
  <c r="AC20" i="9"/>
  <c r="AC42" i="9"/>
  <c r="AE47" i="9"/>
  <c r="AF16" i="9"/>
  <c r="AC32" i="9"/>
  <c r="AG16" i="9"/>
  <c r="AC40" i="9"/>
  <c r="AC49" i="9"/>
  <c r="AC22" i="9"/>
  <c r="AC39" i="9"/>
  <c r="AC48" i="9"/>
  <c r="AD16" i="9"/>
  <c r="AD59" i="9" s="1"/>
  <c r="AE16" i="9"/>
  <c r="AD31" i="9"/>
  <c r="AE38" i="9"/>
  <c r="AC21" i="9"/>
  <c r="AE31" i="9"/>
  <c r="AG31" i="9"/>
  <c r="AF38" i="9"/>
  <c r="AC50" i="9"/>
  <c r="AD47" i="9"/>
  <c r="AF31" i="9"/>
  <c r="AC35" i="9"/>
  <c r="AG38" i="9"/>
  <c r="AE59" i="9"/>
  <c r="AD38" i="9"/>
  <c r="AC41" i="7"/>
  <c r="AC35" i="7"/>
  <c r="E60" i="9"/>
  <c r="I60" i="9"/>
  <c r="AF59" i="9"/>
  <c r="AC33" i="7"/>
  <c r="AC20" i="7"/>
  <c r="AC32" i="7"/>
  <c r="AC17" i="7"/>
  <c r="AC19" i="7"/>
  <c r="AC18" i="7"/>
  <c r="AC21" i="7"/>
  <c r="AC56" i="7"/>
  <c r="AC57" i="7"/>
  <c r="AG47" i="9"/>
  <c r="AC51" i="9"/>
  <c r="AD25" i="9"/>
  <c r="AE25" i="9"/>
  <c r="AD44" i="9"/>
  <c r="AC58" i="9"/>
  <c r="AC57" i="9" s="1"/>
  <c r="AC59" i="7"/>
  <c r="AC52" i="9"/>
  <c r="AC53" i="9"/>
  <c r="AF25" i="9"/>
  <c r="AC29" i="9"/>
  <c r="AG25" i="9"/>
  <c r="AC27" i="9"/>
  <c r="AC30" i="9"/>
  <c r="AC28" i="9"/>
  <c r="T61" i="9"/>
  <c r="AC26" i="9"/>
  <c r="AC46" i="9"/>
  <c r="AG44" i="9"/>
  <c r="L61" i="9"/>
  <c r="AC56" i="9"/>
  <c r="AC45" i="9"/>
  <c r="AF44" i="9"/>
  <c r="AC55" i="9"/>
  <c r="M60" i="9"/>
  <c r="Q60" i="9"/>
  <c r="U60" i="9"/>
  <c r="AB61" i="9"/>
  <c r="Y60" i="9"/>
  <c r="AG46" i="7"/>
  <c r="AF46" i="7"/>
  <c r="AE46" i="7"/>
  <c r="AE45" i="7"/>
  <c r="AD46" i="7"/>
  <c r="AC31" i="9" l="1"/>
  <c r="AG59" i="9"/>
  <c r="AC16" i="9"/>
  <c r="AC38" i="9"/>
  <c r="E61" i="9"/>
  <c r="AC47" i="9"/>
  <c r="AC25" i="9"/>
  <c r="M61" i="9"/>
  <c r="AC44" i="9"/>
  <c r="U61" i="9"/>
  <c r="AC46" i="7"/>
  <c r="AC59" i="9" l="1"/>
  <c r="AC60" i="9"/>
  <c r="AF66" i="7"/>
  <c r="AE66" i="7"/>
  <c r="AD66" i="7"/>
  <c r="AF65" i="7"/>
  <c r="AE65" i="7"/>
  <c r="AD65" i="7"/>
  <c r="AG66" i="7"/>
  <c r="AG65" i="7"/>
  <c r="AG37" i="7"/>
  <c r="AG36" i="7"/>
  <c r="AA67" i="7"/>
  <c r="Z67" i="7"/>
  <c r="Y67" i="7"/>
  <c r="W67" i="7"/>
  <c r="V67" i="7"/>
  <c r="U67" i="7"/>
  <c r="S67" i="7"/>
  <c r="R67" i="7"/>
  <c r="Q67" i="7"/>
  <c r="O67" i="7"/>
  <c r="N67" i="7"/>
  <c r="M67" i="7"/>
  <c r="J67" i="7"/>
  <c r="I67" i="7"/>
  <c r="AF62" i="7"/>
  <c r="AF63" i="7"/>
  <c r="AD63" i="7"/>
  <c r="AD62" i="7"/>
  <c r="AD22" i="7"/>
  <c r="AD23" i="7"/>
  <c r="AD24" i="7"/>
  <c r="AB67" i="7"/>
  <c r="X67" i="7"/>
  <c r="T67" i="7"/>
  <c r="P67" i="7"/>
  <c r="H67" i="7"/>
  <c r="AG63" i="7"/>
  <c r="AG62" i="7"/>
  <c r="AG61" i="7"/>
  <c r="AG60" i="7"/>
  <c r="AE63" i="7"/>
  <c r="AE62" i="7"/>
  <c r="AE61" i="7"/>
  <c r="AE60" i="7"/>
  <c r="AG54" i="7"/>
  <c r="AF54" i="7"/>
  <c r="AE54" i="7"/>
  <c r="AD54" i="7"/>
  <c r="AG68" i="7" l="1"/>
  <c r="AE64" i="7"/>
  <c r="AD16" i="7"/>
  <c r="AG64" i="7"/>
  <c r="AG31" i="7"/>
  <c r="AF64" i="7"/>
  <c r="AC66" i="7"/>
  <c r="AD64" i="7"/>
  <c r="AC62" i="7"/>
  <c r="AC63" i="7"/>
  <c r="M68" i="7"/>
  <c r="AC65" i="7"/>
  <c r="AC64" i="7" s="1"/>
  <c r="I68" i="7"/>
  <c r="Q68" i="7"/>
  <c r="Y68" i="7"/>
  <c r="U68" i="7"/>
  <c r="E68" i="7"/>
  <c r="AC54" i="7"/>
  <c r="AF61" i="7"/>
  <c r="AD61" i="7"/>
  <c r="AF60" i="7"/>
  <c r="AD60" i="7"/>
  <c r="AG55" i="7"/>
  <c r="AE55" i="7"/>
  <c r="AG52" i="7"/>
  <c r="AF52" i="7"/>
  <c r="AE52" i="7"/>
  <c r="AE49" i="7"/>
  <c r="AE50" i="7"/>
  <c r="AE51" i="7"/>
  <c r="AD52" i="7"/>
  <c r="AG51" i="7"/>
  <c r="AF51" i="7"/>
  <c r="AD51" i="7"/>
  <c r="AG50" i="7"/>
  <c r="AG49" i="7"/>
  <c r="AF50" i="7"/>
  <c r="AD50" i="7"/>
  <c r="AF49" i="7"/>
  <c r="AD49" i="7"/>
  <c r="AE24" i="7"/>
  <c r="AG24" i="7"/>
  <c r="AF24" i="7"/>
  <c r="AG45" i="7"/>
  <c r="AG44" i="7" s="1"/>
  <c r="AF45" i="7"/>
  <c r="AD45" i="7"/>
  <c r="AD44" i="7" s="1"/>
  <c r="AG43" i="7"/>
  <c r="AF43" i="7"/>
  <c r="AE43" i="7"/>
  <c r="AE39" i="7"/>
  <c r="AE40" i="7"/>
  <c r="AD43" i="7"/>
  <c r="AG40" i="7"/>
  <c r="AF40" i="7"/>
  <c r="AD40" i="7"/>
  <c r="AG39" i="7"/>
  <c r="AF39" i="7"/>
  <c r="AD39" i="7"/>
  <c r="AF37" i="7"/>
  <c r="AE37" i="7"/>
  <c r="AD37" i="7"/>
  <c r="AF36" i="7"/>
  <c r="AE36" i="7"/>
  <c r="AD36" i="7"/>
  <c r="AG30" i="7"/>
  <c r="AF30" i="7"/>
  <c r="AE30" i="7"/>
  <c r="AD30" i="7"/>
  <c r="AG29" i="7"/>
  <c r="AF29" i="7"/>
  <c r="AF26" i="7"/>
  <c r="AF27" i="7"/>
  <c r="AF28" i="7"/>
  <c r="AE29" i="7"/>
  <c r="AD29" i="7"/>
  <c r="AG28" i="7"/>
  <c r="AE28" i="7"/>
  <c r="AE26" i="7"/>
  <c r="AE27" i="7"/>
  <c r="AD28" i="7"/>
  <c r="AG27" i="7"/>
  <c r="AD27" i="7"/>
  <c r="AD26" i="7"/>
  <c r="AG23" i="7"/>
  <c r="AF23" i="7"/>
  <c r="AE23" i="7"/>
  <c r="AG22" i="7"/>
  <c r="AF22" i="7"/>
  <c r="AE22" i="7"/>
  <c r="AE16" i="7" l="1"/>
  <c r="AF16" i="7"/>
  <c r="AG16" i="7"/>
  <c r="AG67" i="7" s="1"/>
  <c r="AC60" i="7"/>
  <c r="AC55" i="7" s="1"/>
  <c r="AD25" i="7"/>
  <c r="AG48" i="7"/>
  <c r="AG38" i="7"/>
  <c r="AC61" i="7"/>
  <c r="AG25" i="7"/>
  <c r="AD48" i="7"/>
  <c r="AE48" i="7"/>
  <c r="AF48" i="7"/>
  <c r="AD55" i="7"/>
  <c r="AF55" i="7"/>
  <c r="AE25" i="7"/>
  <c r="AF25" i="7"/>
  <c r="AB69" i="7"/>
  <c r="AF44" i="7"/>
  <c r="AF38" i="7"/>
  <c r="AE31" i="7"/>
  <c r="AF31" i="7"/>
  <c r="AD31" i="7"/>
  <c r="AD38" i="7"/>
  <c r="AE38" i="7"/>
  <c r="AE44" i="7"/>
  <c r="L69" i="7"/>
  <c r="AC45" i="7"/>
  <c r="AC44" i="7" s="1"/>
  <c r="AC50" i="7"/>
  <c r="T69" i="7"/>
  <c r="AC23" i="7"/>
  <c r="AC26" i="7"/>
  <c r="AC43" i="7"/>
  <c r="AC22" i="7"/>
  <c r="AC24" i="7"/>
  <c r="AC36" i="7"/>
  <c r="AC27" i="7"/>
  <c r="AC29" i="7"/>
  <c r="AC30" i="7"/>
  <c r="AC40" i="7"/>
  <c r="AC28" i="7"/>
  <c r="AC39" i="7"/>
  <c r="AC37" i="7"/>
  <c r="AC52" i="7"/>
  <c r="AC49" i="7"/>
  <c r="AC51" i="7"/>
  <c r="AC38" i="7" l="1"/>
  <c r="AC16" i="7"/>
  <c r="AC31" i="7"/>
  <c r="AC48" i="7"/>
  <c r="AC47" i="7" s="1"/>
  <c r="AC25" i="7"/>
  <c r="AG47" i="7"/>
  <c r="AF47" i="7"/>
  <c r="AD67" i="7"/>
  <c r="AD47" i="7"/>
  <c r="AE47" i="7"/>
  <c r="M69" i="7"/>
  <c r="U69" i="7"/>
  <c r="AE67" i="7"/>
  <c r="E69" i="7"/>
  <c r="AC68" i="7" l="1"/>
  <c r="AC67" i="7"/>
  <c r="AF67" i="7"/>
</calcChain>
</file>

<file path=xl/sharedStrings.xml><?xml version="1.0" encoding="utf-8"?>
<sst xmlns="http://schemas.openxmlformats.org/spreadsheetml/2006/main" count="688" uniqueCount="140">
  <si>
    <r>
      <t xml:space="preserve">do </t>
    </r>
    <r>
      <rPr>
        <i/>
        <sz val="10"/>
        <rFont val="Calibri"/>
        <family val="2"/>
        <charset val="238"/>
      </rPr>
      <t>Programu studiów na kierunku filologia - studia pierwszego stopnia o profilu praktycznym,</t>
    </r>
    <r>
      <rPr>
        <sz val="10"/>
        <rFont val="Calibri"/>
        <family val="2"/>
        <charset val="238"/>
      </rPr>
      <t xml:space="preserve"> </t>
    </r>
  </si>
  <si>
    <t xml:space="preserve">PLAN  STUDIÓW  STACJONARNYCH  I stopnia                 </t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</si>
  <si>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</si>
  <si>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</si>
  <si>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</si>
  <si>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</si>
  <si>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</si>
  <si>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</si>
  <si>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</si>
  <si>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Forma zaliczenia przedmiotu</t>
  </si>
  <si>
    <t>ROK I</t>
  </si>
  <si>
    <t>ROK II</t>
  </si>
  <si>
    <t>ROK III</t>
  </si>
  <si>
    <t>Ogółem</t>
  </si>
  <si>
    <t>w tym:</t>
  </si>
  <si>
    <t>ECTS</t>
  </si>
  <si>
    <t>I sem.</t>
  </si>
  <si>
    <t>II sem.</t>
  </si>
  <si>
    <t>III sem.</t>
  </si>
  <si>
    <t>IV sem.</t>
  </si>
  <si>
    <t>V sem.</t>
  </si>
  <si>
    <t>VI sem.</t>
  </si>
  <si>
    <t>w.</t>
  </si>
  <si>
    <t>ćw.</t>
  </si>
  <si>
    <t>lab./p.</t>
  </si>
  <si>
    <r>
      <t>Moduł 1. P</t>
    </r>
    <r>
      <rPr>
        <b/>
        <i/>
        <sz val="8"/>
        <color rgb="FF000000"/>
        <rFont val="Arial"/>
        <family val="2"/>
        <charset val="238"/>
      </rPr>
      <t>rzedmioty interdyscyplinarne</t>
    </r>
  </si>
  <si>
    <t>Historia filozofii</t>
  </si>
  <si>
    <t>Zo 2</t>
  </si>
  <si>
    <t>Zo II</t>
  </si>
  <si>
    <t>Zo 1</t>
  </si>
  <si>
    <t>Zo I</t>
  </si>
  <si>
    <t>Bezpieczeństwo i higiena pracy</t>
  </si>
  <si>
    <t>Z 1</t>
  </si>
  <si>
    <t>Z I</t>
  </si>
  <si>
    <t>Lektorat języka obcego</t>
  </si>
  <si>
    <t>Zo 1-3</t>
  </si>
  <si>
    <t>E III</t>
  </si>
  <si>
    <t>Kultura języka polskiego</t>
  </si>
  <si>
    <t>Ochrona własności intelektualnej</t>
  </si>
  <si>
    <t>Wychowanie fizyczne</t>
  </si>
  <si>
    <t>Z 1-2</t>
  </si>
  <si>
    <t>Z II</t>
  </si>
  <si>
    <t>Wykład ogólnowydziałowy 1</t>
  </si>
  <si>
    <t>Zo 3</t>
  </si>
  <si>
    <t>Zo III</t>
  </si>
  <si>
    <t>Wykład ogólnowydziałowy 2</t>
  </si>
  <si>
    <t>Wykład monograficzny</t>
  </si>
  <si>
    <t>Z 6</t>
  </si>
  <si>
    <t>Zo V</t>
  </si>
  <si>
    <r>
      <rPr>
        <b/>
        <sz val="8"/>
        <color rgb="FF000000"/>
        <rFont val="Arial"/>
        <family val="2"/>
        <charset val="238"/>
      </rP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</si>
  <si>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Praktyczna nauka języka angielskiego/ niemieckiego - słuchanie i mówienie</t>
  </si>
  <si>
    <t xml:space="preserve">Zo 1-6 </t>
  </si>
  <si>
    <t>E II,IV,VI</t>
  </si>
  <si>
    <t>Praktyczna nauka języka angielskiego/ niemieckiego - czytanie i mówienie</t>
  </si>
  <si>
    <t xml:space="preserve">Praktyczna nauka języka angielskiego/ niemieckiego - pisanie </t>
  </si>
  <si>
    <t>Praktyczna nauka języka angielskiego/ niemieckiego - gramatyka praktyczna</t>
  </si>
  <si>
    <t>Zo 1-6</t>
  </si>
  <si>
    <t>Praktyczna nauka języka angielskiego/ niemieckiego - fonetyka praktyczna</t>
  </si>
  <si>
    <t>Zo 1-3, 5</t>
  </si>
  <si>
    <t>Wstęp do językoznawstwa</t>
  </si>
  <si>
    <t>Zo1</t>
  </si>
  <si>
    <t>Wstęp do językoznawstwa angielskiego/niemieckiego</t>
  </si>
  <si>
    <t>Zo2</t>
  </si>
  <si>
    <t>E IV</t>
  </si>
  <si>
    <t>Gramatyka opisowa</t>
  </si>
  <si>
    <t>Teoretyczne podstawy uczenia się języków obcych</t>
  </si>
  <si>
    <t>Wiedza o akwizycji i nauce języków 1</t>
  </si>
  <si>
    <t>Zo 5</t>
  </si>
  <si>
    <t>Gramatyka kontrastywna</t>
  </si>
  <si>
    <t>Zo 3-4</t>
  </si>
  <si>
    <t>Zo II-III</t>
  </si>
  <si>
    <t>Wstęp do literaturoznawstwa</t>
  </si>
  <si>
    <t xml:space="preserve"> Zo II</t>
  </si>
  <si>
    <t>Historia krajów angielskiego/ niemieckiego obszaru językowego</t>
  </si>
  <si>
    <t>Zo 1-2</t>
  </si>
  <si>
    <t>Zo I-II</t>
  </si>
  <si>
    <t>Wiedza o krajach angielskiego/ niemieckiego obszaru językowego</t>
  </si>
  <si>
    <t>E II</t>
  </si>
  <si>
    <t>Literatura brytyjska/ niemieckiego obszaru językowego</t>
  </si>
  <si>
    <t>Zo 3-5</t>
  </si>
  <si>
    <t>Literatura amerykańska/ Literatura pogranicza polsko-niemieckiego</t>
  </si>
  <si>
    <t xml:space="preserve">E II </t>
  </si>
  <si>
    <r>
      <t xml:space="preserve">Moduł 5. </t>
    </r>
    <r>
      <rPr>
        <b/>
        <i/>
        <sz val="7.5"/>
        <color rgb="FF000000"/>
        <rFont val="Arial"/>
        <family val="2"/>
        <charset val="238"/>
      </rPr>
      <t>Dyplomowanie</t>
    </r>
  </si>
  <si>
    <t>Zo 4-6</t>
  </si>
  <si>
    <t>Zo IV-VI</t>
  </si>
  <si>
    <t>Pisanie akademickie</t>
  </si>
  <si>
    <t xml:space="preserve">Zo IV-V </t>
  </si>
  <si>
    <t>Zo VI</t>
  </si>
  <si>
    <t>Zo 5-6</t>
  </si>
  <si>
    <t>E VI</t>
  </si>
  <si>
    <t>Przygotowanie w zakresie psychologiczno-pedagogicznym</t>
  </si>
  <si>
    <t xml:space="preserve">Pedagogika ogólna </t>
  </si>
  <si>
    <t xml:space="preserve">Wprowadzenie do psychologii </t>
  </si>
  <si>
    <t>Psychologia rozwojowa i wychowawcza</t>
  </si>
  <si>
    <t>Zo III-IV</t>
  </si>
  <si>
    <t>Pedagogika szkolna</t>
  </si>
  <si>
    <t>Zo 4</t>
  </si>
  <si>
    <t>Zo IV</t>
  </si>
  <si>
    <t>Emisja głosu z ergonomią</t>
  </si>
  <si>
    <t>Zo 4-5</t>
  </si>
  <si>
    <t>Zo IV-V</t>
  </si>
  <si>
    <t>Elementy pedagogiki specjalnej</t>
  </si>
  <si>
    <t>Przygotowanie w zakresie dydaktycznym</t>
  </si>
  <si>
    <t xml:space="preserve">Podstawy dydaktyki </t>
  </si>
  <si>
    <t>Dydaktyka języka angielskiego/niemieckiego 1</t>
  </si>
  <si>
    <t>Projekt edukacyjny 1</t>
  </si>
  <si>
    <t>Warsztat nauczyciela języka angielskiego/niemieckiego 1</t>
  </si>
  <si>
    <t xml:space="preserve">Zo V-VI </t>
  </si>
  <si>
    <t>Materiały dydaktyczne w nauce języka angielskiego/niemieckiego 1</t>
  </si>
  <si>
    <t>Fonetyka praktyczna w pracy nauczyciela</t>
  </si>
  <si>
    <t>Praktyka w zakresie nauczania języka angielskiego/niemieckiego w szkole podstawowej</t>
  </si>
  <si>
    <t>RAZEM</t>
  </si>
  <si>
    <t>specjalizacja: TRANSLATORSKA</t>
  </si>
  <si>
    <r>
      <rPr>
        <b/>
        <sz val="8"/>
        <color rgb="FF000000"/>
        <rFont val="Arial"/>
        <family val="2"/>
        <charset val="238"/>
      </rP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translatorskie</t>
    </r>
  </si>
  <si>
    <t>Podstawy translatoryki</t>
  </si>
  <si>
    <t>Warsztat tłumacza 1</t>
  </si>
  <si>
    <t>Przekład pisemny</t>
  </si>
  <si>
    <t>Rozumienie tekstów fachowych</t>
  </si>
  <si>
    <t>Tłumaczenia ustne 1</t>
  </si>
  <si>
    <t>Zo V-VI</t>
  </si>
  <si>
    <t>Komunikacja interpersonalna dla tłumaczy 1</t>
  </si>
  <si>
    <t>Projekt translatorski 1</t>
  </si>
  <si>
    <t>Praktyka translatorska</t>
  </si>
  <si>
    <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nauczycielskie</t>
    </r>
  </si>
  <si>
    <r>
      <t xml:space="preserve">Moduł 4. </t>
    </r>
    <r>
      <rPr>
        <b/>
        <i/>
        <sz val="8"/>
        <color rgb="FF000000"/>
        <rFont val="Arial"/>
        <family val="2"/>
        <charset val="238"/>
      </rPr>
      <t>Wiedza o literaturze, kulturze i historii</t>
    </r>
  </si>
  <si>
    <r>
      <t xml:space="preserve">Moduł 3. </t>
    </r>
    <r>
      <rPr>
        <b/>
        <i/>
        <sz val="8"/>
        <color rgb="FF000000"/>
        <rFont val="Arial"/>
        <family val="2"/>
        <charset val="238"/>
      </rPr>
      <t>Wiedza o języku i komunikacji</t>
    </r>
  </si>
  <si>
    <r>
      <t xml:space="preserve">Moduł 7. </t>
    </r>
    <r>
      <rPr>
        <b/>
        <i/>
        <sz val="8"/>
        <color rgb="FF000000"/>
        <rFont val="Arial"/>
        <family val="2"/>
        <charset val="238"/>
      </rPr>
      <t xml:space="preserve">Praktyka </t>
    </r>
  </si>
  <si>
    <t>Praktyka psychologiczno-pedagogiczna w szkole podstawowej</t>
  </si>
  <si>
    <t>obowiązuje I rok od r.a. 2025/2026</t>
  </si>
  <si>
    <t>z dnia 24 czerwca 2025 r.</t>
  </si>
  <si>
    <t>Technologie informacyjne w pracy nauczyciela i tłumacza</t>
  </si>
  <si>
    <t>stanowiącego załącznik do Uchwały nr 27/000/2025 Senatu AJP</t>
  </si>
  <si>
    <t>w zakresie: JĘZYKA NIEMIECKIEGO OD PODSTAW</t>
  </si>
  <si>
    <t>Praktyczna nauka języka angielskiego/ niemieckiego - sprawności zintegrowane 1</t>
  </si>
  <si>
    <t>Praktyczna nauka języka angielskiego/ niemieckiego - sprawności zintegrowane 2</t>
  </si>
  <si>
    <t>Praktyczna nauka języka angielskiego/ niemieckiego - sprawności zintegrowane 3</t>
  </si>
  <si>
    <t>w zakresie: JĘYZKA NIEMIECKIEGO OD PODSTAW</t>
  </si>
  <si>
    <t>Załącznik nr 1</t>
  </si>
  <si>
    <t xml:space="preserve">specjalizacja: NAUCZYCIELSKA </t>
  </si>
  <si>
    <t>Seminarium dyplomowe i praca dyplomowa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</si>
</sst>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sz val="7.5"/>
      <color theme="9"/>
      <name val="Arial"/>
      <family val="2"/>
      <charset val="238"/>
    </font>
    <font>
      <sz val="10"/>
      <color theme="9"/>
      <name val="Arial"/>
      <family val="2"/>
      <charset val="238"/>
    </font>
    <font>
      <sz val="6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6"/>
      <color rgb="FF00B05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6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0"/>
      <color rgb="FFED7D31"/>
      <name val="Arial"/>
      <family val="2"/>
      <charset val="238"/>
    </font>
    <font>
      <sz val="11"/>
      <color rgb="FF00B050"/>
      <name val="Calibri"/>
      <family val="2"/>
      <charset val="238"/>
    </font>
    <font>
      <b/>
      <sz val="7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trike/>
      <sz val="8"/>
      <color rgb="FF00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z val="7.5"/>
      <color rgb="FF000000"/>
      <name val="Arial"/>
      <family val="2"/>
      <charset val="238"/>
    </font>
    <font>
      <b/>
      <i/>
      <sz val="7.5"/>
      <color rgb="FF000000"/>
      <name val="Arial"/>
      <family val="2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u/>
      <sz val="10"/>
      <color theme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63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14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6" fillId="0" borderId="0" xfId="0" applyFont="1"/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/>
    <xf numFmtId="0" fontId="40" fillId="4" borderId="1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6" fillId="17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/>
    <xf numFmtId="0" fontId="48" fillId="0" borderId="1" xfId="0" applyFont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2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55" fillId="15" borderId="17" xfId="0" applyFont="1" applyFill="1" applyBorder="1" applyAlignment="1">
      <alignment horizontal="center" vertical="center"/>
    </xf>
    <xf numFmtId="0" fontId="55" fillId="15" borderId="6" xfId="0" applyFont="1" applyFill="1" applyBorder="1" applyAlignment="1">
      <alignment horizontal="center" vertical="center"/>
    </xf>
    <xf numFmtId="0" fontId="11" fillId="0" borderId="17" xfId="0" applyFont="1" applyBorder="1"/>
    <xf numFmtId="0" fontId="14" fillId="5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1" fillId="12" borderId="0" xfId="0" applyFont="1" applyFill="1"/>
    <xf numFmtId="0" fontId="27" fillId="18" borderId="9" xfId="0" applyFont="1" applyFill="1" applyBorder="1" applyAlignment="1">
      <alignment horizontal="left" vertical="center" wrapText="1"/>
    </xf>
    <xf numFmtId="0" fontId="6" fillId="0" borderId="0" xfId="0" applyFont="1"/>
    <xf numFmtId="0" fontId="43" fillId="1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59" fillId="0" borderId="9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9" fillId="12" borderId="1" xfId="0" applyFont="1" applyFill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3" fillId="0" borderId="0" xfId="2" applyAlignment="1">
      <alignment horizontal="left"/>
    </xf>
    <xf numFmtId="0" fontId="16" fillId="6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3" fillId="2" borderId="5" xfId="0" applyFont="1" applyFill="1" applyBorder="1" applyAlignment="1">
      <alignment horizontal="center" vertical="center" textRotation="90" wrapText="1"/>
    </xf>
    <xf numFmtId="0" fontId="33" fillId="2" borderId="6" xfId="0" applyFont="1" applyFill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34" fillId="8" borderId="21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8" fillId="18" borderId="1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8" fillId="11" borderId="5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CCFFCC"/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9"/>
  <sheetViews>
    <sheetView zoomScaleNormal="100" zoomScalePageLayoutView="125" workbookViewId="0">
      <selection activeCell="A39" sqref="A39:XFD40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4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138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6</v>
      </c>
      <c r="B13" s="153" t="s">
        <v>7</v>
      </c>
      <c r="C13" s="155" t="s">
        <v>8</v>
      </c>
      <c r="D13" s="158" t="s">
        <v>9</v>
      </c>
      <c r="E13" s="160" t="s">
        <v>10</v>
      </c>
      <c r="F13" s="160"/>
      <c r="G13" s="160"/>
      <c r="H13" s="160"/>
      <c r="I13" s="160"/>
      <c r="J13" s="160"/>
      <c r="K13" s="160"/>
      <c r="L13" s="160"/>
      <c r="M13" s="160" t="s">
        <v>11</v>
      </c>
      <c r="N13" s="160"/>
      <c r="O13" s="160"/>
      <c r="P13" s="160"/>
      <c r="Q13" s="160"/>
      <c r="R13" s="160"/>
      <c r="S13" s="160"/>
      <c r="T13" s="160"/>
      <c r="U13" s="160" t="s">
        <v>12</v>
      </c>
      <c r="V13" s="160"/>
      <c r="W13" s="160"/>
      <c r="X13" s="160"/>
      <c r="Y13" s="160"/>
      <c r="Z13" s="160"/>
      <c r="AA13" s="160"/>
      <c r="AB13" s="160"/>
      <c r="AC13" s="205" t="s">
        <v>13</v>
      </c>
      <c r="AD13" s="153" t="s">
        <v>14</v>
      </c>
      <c r="AE13" s="153"/>
      <c r="AF13" s="153"/>
      <c r="AG13" s="164" t="s">
        <v>15</v>
      </c>
    </row>
    <row r="14" spans="1:38" s="14" customFormat="1" x14ac:dyDescent="0.2">
      <c r="A14" s="152"/>
      <c r="B14" s="154"/>
      <c r="C14" s="156"/>
      <c r="D14" s="159"/>
      <c r="E14" s="148" t="s">
        <v>16</v>
      </c>
      <c r="F14" s="149"/>
      <c r="G14" s="150"/>
      <c r="H14" s="146" t="s">
        <v>15</v>
      </c>
      <c r="I14" s="148" t="s">
        <v>17</v>
      </c>
      <c r="J14" s="149"/>
      <c r="K14" s="150"/>
      <c r="L14" s="146" t="s">
        <v>15</v>
      </c>
      <c r="M14" s="148" t="s">
        <v>18</v>
      </c>
      <c r="N14" s="149"/>
      <c r="O14" s="150"/>
      <c r="P14" s="146" t="s">
        <v>15</v>
      </c>
      <c r="Q14" s="148" t="s">
        <v>19</v>
      </c>
      <c r="R14" s="149"/>
      <c r="S14" s="150"/>
      <c r="T14" s="146" t="s">
        <v>15</v>
      </c>
      <c r="U14" s="148" t="s">
        <v>20</v>
      </c>
      <c r="V14" s="149"/>
      <c r="W14" s="150"/>
      <c r="X14" s="146" t="s">
        <v>15</v>
      </c>
      <c r="Y14" s="148" t="s">
        <v>21</v>
      </c>
      <c r="Z14" s="149"/>
      <c r="AA14" s="150"/>
      <c r="AB14" s="146" t="s">
        <v>15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138" t="s">
        <v>22</v>
      </c>
      <c r="F15" s="138" t="s">
        <v>23</v>
      </c>
      <c r="G15" s="138" t="s">
        <v>24</v>
      </c>
      <c r="H15" s="147"/>
      <c r="I15" s="138" t="s">
        <v>22</v>
      </c>
      <c r="J15" s="138" t="s">
        <v>23</v>
      </c>
      <c r="K15" s="138" t="s">
        <v>24</v>
      </c>
      <c r="L15" s="147"/>
      <c r="M15" s="139" t="s">
        <v>22</v>
      </c>
      <c r="N15" s="139" t="s">
        <v>23</v>
      </c>
      <c r="O15" s="139" t="s">
        <v>24</v>
      </c>
      <c r="P15" s="147"/>
      <c r="Q15" s="139" t="s">
        <v>22</v>
      </c>
      <c r="R15" s="139" t="s">
        <v>23</v>
      </c>
      <c r="S15" s="139" t="s">
        <v>24</v>
      </c>
      <c r="T15" s="147"/>
      <c r="U15" s="140" t="s">
        <v>22</v>
      </c>
      <c r="V15" s="140" t="s">
        <v>23</v>
      </c>
      <c r="W15" s="140" t="s">
        <v>24</v>
      </c>
      <c r="X15" s="147"/>
      <c r="Y15" s="140" t="s">
        <v>22</v>
      </c>
      <c r="Z15" s="140" t="s">
        <v>23</v>
      </c>
      <c r="AA15" s="140" t="s">
        <v>24</v>
      </c>
      <c r="AB15" s="147"/>
      <c r="AC15" s="206"/>
      <c r="AD15" s="56" t="s">
        <v>22</v>
      </c>
      <c r="AE15" s="56" t="s">
        <v>23</v>
      </c>
      <c r="AF15" s="56" t="s">
        <v>24</v>
      </c>
      <c r="AG15" s="165"/>
      <c r="AI15" s="118"/>
    </row>
    <row r="16" spans="1:38" s="14" customFormat="1" ht="20.100000000000001" customHeight="1" x14ac:dyDescent="0.2">
      <c r="A16" s="200" t="s">
        <v>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1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1">
        <f t="shared" ref="AC17:AC21" si="0">AD17+AE17+AF17</f>
        <v>4</v>
      </c>
      <c r="AD17" s="97">
        <f>E17+I17+M17+Q17+U17+Y17</f>
        <v>4</v>
      </c>
      <c r="AE17" s="97">
        <f t="shared" ref="AE17:AG17" si="1">F17+J17+N17+R17+V17+Z17</f>
        <v>0</v>
      </c>
      <c r="AF17" s="97">
        <f t="shared" si="1"/>
        <v>0</v>
      </c>
      <c r="AG17" s="97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2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1">
        <f t="shared" si="0"/>
        <v>5</v>
      </c>
      <c r="AD18" s="97">
        <f t="shared" ref="AD18:AD20" si="2">E18+I18+M18+Q18+U18+Y18</f>
        <v>5</v>
      </c>
      <c r="AE18" s="97">
        <f t="shared" ref="AE18:AE21" si="3">F18+J18+N18+R18+V18+Z18</f>
        <v>0</v>
      </c>
      <c r="AF18" s="97">
        <f t="shared" ref="AF18:AF21" si="4">G18+K18+O18+S18+W18+AA18</f>
        <v>0</v>
      </c>
      <c r="AG18" s="132">
        <f t="shared" ref="AG18:AG21" si="5">H18+L18+P18+T18+X18+AB18</f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1">
        <f t="shared" si="0"/>
        <v>60</v>
      </c>
      <c r="AD19" s="97">
        <f t="shared" si="2"/>
        <v>0</v>
      </c>
      <c r="AE19" s="97">
        <f>F19+J19+N19+R19+V19+Z19</f>
        <v>60</v>
      </c>
      <c r="AF19" s="97">
        <f t="shared" si="4"/>
        <v>0</v>
      </c>
      <c r="AG19" s="132">
        <f t="shared" si="5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1">
        <f t="shared" si="0"/>
        <v>90</v>
      </c>
      <c r="AD20" s="97">
        <f t="shared" si="2"/>
        <v>0</v>
      </c>
      <c r="AE20" s="97">
        <f t="shared" si="3"/>
        <v>90</v>
      </c>
      <c r="AF20" s="97">
        <f t="shared" si="4"/>
        <v>0</v>
      </c>
      <c r="AG20" s="132">
        <f t="shared" si="5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1">
        <f t="shared" si="0"/>
        <v>30</v>
      </c>
      <c r="AD21" s="97">
        <f>E21+I21+M21+Q21+U21+Y21</f>
        <v>30</v>
      </c>
      <c r="AE21" s="97">
        <f t="shared" si="3"/>
        <v>0</v>
      </c>
      <c r="AF21" s="97">
        <f t="shared" si="4"/>
        <v>0</v>
      </c>
      <c r="AG21" s="132">
        <f t="shared" si="5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2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1">
        <f t="shared" ref="AC22:AC23" si="6">AD22+AE22+AF22</f>
        <v>15</v>
      </c>
      <c r="AD22" s="97">
        <f t="shared" ref="AD22:AD23" si="7">E22+I22+M22+Q22+U22+Y22</f>
        <v>15</v>
      </c>
      <c r="AE22" s="97">
        <f t="shared" ref="AE22:AE23" si="8">F22+J22+N22+R22+V22+Z22</f>
        <v>0</v>
      </c>
      <c r="AF22" s="97">
        <f t="shared" ref="AF22:AF23" si="9">G22+K22+O22+S22+W22+AA22</f>
        <v>0</v>
      </c>
      <c r="AG22" s="132">
        <f t="shared" ref="AG22:AG23" si="10">H22+L22+P22+T22+X22+AB22</f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2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1">
        <f t="shared" si="6"/>
        <v>15</v>
      </c>
      <c r="AD23" s="97">
        <f t="shared" si="7"/>
        <v>15</v>
      </c>
      <c r="AE23" s="97">
        <f t="shared" si="8"/>
        <v>0</v>
      </c>
      <c r="AF23" s="97">
        <f t="shared" si="9"/>
        <v>0</v>
      </c>
      <c r="AG23" s="132">
        <f t="shared" si="10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3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1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2">
        <f>H24+L24+P24+T24+X24+AB24</f>
        <v>1</v>
      </c>
    </row>
    <row r="25" spans="1:36" s="14" customFormat="1" ht="20.100000000000001" customHeight="1" x14ac:dyDescent="0.2">
      <c r="A25" s="202" t="s">
        <v>49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57">
        <f>SUM(AC26:AC30)</f>
        <v>690</v>
      </c>
      <c r="AD25" s="57">
        <f>SUM(AD26:AD30)</f>
        <v>0</v>
      </c>
      <c r="AE25" s="57">
        <f>SUM(AE26:AE30)</f>
        <v>630</v>
      </c>
      <c r="AF25" s="57">
        <f>SUM(AF26:AF30)</f>
        <v>60</v>
      </c>
      <c r="AG25" s="131">
        <f>SUM(AG26:AG30)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99" t="s">
        <v>52</v>
      </c>
      <c r="E26" s="33"/>
      <c r="F26" s="33">
        <v>30</v>
      </c>
      <c r="G26" s="33"/>
      <c r="H26" s="64">
        <v>2</v>
      </c>
      <c r="I26" s="33"/>
      <c r="J26" s="33">
        <v>30</v>
      </c>
      <c r="K26" s="33"/>
      <c r="L26" s="64">
        <v>2</v>
      </c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180</v>
      </c>
      <c r="AD26" s="31">
        <f t="shared" ref="AD26:AG37" si="11">E26+I26+M26+Q26+U26+Y26</f>
        <v>0</v>
      </c>
      <c r="AE26" s="31">
        <f t="shared" si="11"/>
        <v>180</v>
      </c>
      <c r="AF26" s="31">
        <f t="shared" si="11"/>
        <v>0</v>
      </c>
      <c r="AG26" s="133">
        <f t="shared" si="11"/>
        <v>8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99"/>
      <c r="E27" s="33"/>
      <c r="F27" s="33">
        <v>30</v>
      </c>
      <c r="G27" s="33"/>
      <c r="H27" s="64">
        <v>3</v>
      </c>
      <c r="I27" s="33"/>
      <c r="J27" s="33">
        <v>30</v>
      </c>
      <c r="K27" s="33"/>
      <c r="L27" s="64">
        <v>3</v>
      </c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180</v>
      </c>
      <c r="AD27" s="31">
        <f t="shared" si="11"/>
        <v>0</v>
      </c>
      <c r="AE27" s="31">
        <f t="shared" si="11"/>
        <v>180</v>
      </c>
      <c r="AF27" s="31">
        <f t="shared" si="11"/>
        <v>0</v>
      </c>
      <c r="AG27" s="133">
        <f t="shared" si="11"/>
        <v>10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99"/>
      <c r="E28" s="33"/>
      <c r="F28" s="33">
        <v>30</v>
      </c>
      <c r="G28" s="33"/>
      <c r="H28" s="29">
        <v>3</v>
      </c>
      <c r="I28" s="33"/>
      <c r="J28" s="33">
        <v>30</v>
      </c>
      <c r="K28" s="33"/>
      <c r="L28" s="29">
        <v>3</v>
      </c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90</v>
      </c>
      <c r="AD28" s="31">
        <f t="shared" si="11"/>
        <v>0</v>
      </c>
      <c r="AE28" s="31">
        <f t="shared" si="11"/>
        <v>90</v>
      </c>
      <c r="AF28" s="31">
        <f t="shared" si="11"/>
        <v>0</v>
      </c>
      <c r="AG28" s="133">
        <f t="shared" si="11"/>
        <v>8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99"/>
      <c r="E29" s="33"/>
      <c r="F29" s="33">
        <v>30</v>
      </c>
      <c r="G29" s="33"/>
      <c r="H29" s="29">
        <v>3</v>
      </c>
      <c r="I29" s="33"/>
      <c r="J29" s="33">
        <v>30</v>
      </c>
      <c r="K29" s="33"/>
      <c r="L29" s="29">
        <v>3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180</v>
      </c>
      <c r="AD29" s="31">
        <f t="shared" si="11"/>
        <v>0</v>
      </c>
      <c r="AE29" s="31">
        <f t="shared" si="11"/>
        <v>180</v>
      </c>
      <c r="AF29" s="31">
        <f t="shared" si="11"/>
        <v>0</v>
      </c>
      <c r="AG29" s="133">
        <f t="shared" si="11"/>
        <v>11</v>
      </c>
    </row>
    <row r="30" spans="1:36" s="14" customFormat="1" ht="27" customHeight="1" x14ac:dyDescent="0.2">
      <c r="A30" s="60">
        <v>13</v>
      </c>
      <c r="B30" s="63" t="s">
        <v>57</v>
      </c>
      <c r="C30" s="56" t="s">
        <v>58</v>
      </c>
      <c r="D30" s="199"/>
      <c r="E30" s="33"/>
      <c r="F30" s="33"/>
      <c r="G30" s="33">
        <v>30</v>
      </c>
      <c r="H30" s="30">
        <v>1</v>
      </c>
      <c r="I30" s="33"/>
      <c r="J30" s="33"/>
      <c r="K30" s="33">
        <v>30</v>
      </c>
      <c r="L30" s="30">
        <v>1</v>
      </c>
      <c r="M30" s="34"/>
      <c r="N30" s="65"/>
      <c r="O30" s="65"/>
      <c r="P30" s="64"/>
      <c r="Q30" s="65"/>
      <c r="R30" s="34"/>
      <c r="S30" s="34"/>
      <c r="T30" s="29"/>
      <c r="U30" s="35"/>
      <c r="V30" s="49"/>
      <c r="W30" s="49"/>
      <c r="X30" s="64"/>
      <c r="Y30" s="35"/>
      <c r="Z30" s="35"/>
      <c r="AA30" s="35"/>
      <c r="AB30" s="64"/>
      <c r="AC30" s="50">
        <f>AD30+AE30+AF30</f>
        <v>60</v>
      </c>
      <c r="AD30" s="31">
        <f t="shared" si="11"/>
        <v>0</v>
      </c>
      <c r="AE30" s="31">
        <f t="shared" si="11"/>
        <v>0</v>
      </c>
      <c r="AF30" s="31">
        <f t="shared" si="11"/>
        <v>60</v>
      </c>
      <c r="AG30" s="133">
        <f t="shared" si="11"/>
        <v>2</v>
      </c>
    </row>
    <row r="31" spans="1:36" s="15" customFormat="1" ht="20.100000000000001" customHeight="1" x14ac:dyDescent="0.2">
      <c r="A31" s="193" t="s">
        <v>125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57">
        <f>SUM(AC32:AC37)</f>
        <v>245</v>
      </c>
      <c r="AD31" s="57">
        <f>SUM(AD32:AD37)</f>
        <v>30</v>
      </c>
      <c r="AE31" s="57">
        <f>SUM(AE32:AE37)</f>
        <v>215</v>
      </c>
      <c r="AF31" s="57">
        <f>SUM(AF32:AF37)</f>
        <v>0</v>
      </c>
      <c r="AG31" s="131">
        <f>SUM(AG32:AG37)</f>
        <v>15</v>
      </c>
      <c r="AJ31" s="83"/>
    </row>
    <row r="32" spans="1:36" s="76" customFormat="1" ht="20.100000000000001" customHeight="1" x14ac:dyDescent="0.2">
      <c r="A32" s="59">
        <v>14</v>
      </c>
      <c r="B32" s="27" t="s">
        <v>65</v>
      </c>
      <c r="C32" s="71" t="s">
        <v>29</v>
      </c>
      <c r="D32" s="100" t="s">
        <v>30</v>
      </c>
      <c r="E32" s="93"/>
      <c r="F32" s="93">
        <v>20</v>
      </c>
      <c r="G32" s="93"/>
      <c r="H32" s="101">
        <v>1</v>
      </c>
      <c r="I32" s="93"/>
      <c r="J32" s="93"/>
      <c r="K32" s="93"/>
      <c r="L32" s="101"/>
      <c r="M32" s="95"/>
      <c r="N32" s="95"/>
      <c r="O32" s="95"/>
      <c r="P32" s="101"/>
      <c r="Q32" s="95"/>
      <c r="R32" s="95"/>
      <c r="S32" s="95"/>
      <c r="T32" s="101"/>
      <c r="U32" s="96"/>
      <c r="V32" s="96"/>
      <c r="W32" s="96"/>
      <c r="X32" s="101"/>
      <c r="Y32" s="96"/>
      <c r="Z32" s="96"/>
      <c r="AA32" s="96"/>
      <c r="AB32" s="94"/>
      <c r="AC32" s="121">
        <f t="shared" ref="AC32" si="12">AD32+AE32+AF32</f>
        <v>20</v>
      </c>
      <c r="AD32" s="97">
        <f t="shared" ref="AD32" si="13">Y32+U32+Q32+M32+I32+E32</f>
        <v>0</v>
      </c>
      <c r="AE32" s="97">
        <f t="shared" ref="AE32" si="14">Z32+V32+R32+N32+J32+F32</f>
        <v>20</v>
      </c>
      <c r="AF32" s="97">
        <f t="shared" ref="AF32" si="15">AA32+W32+S32+O32+K32+G32</f>
        <v>0</v>
      </c>
      <c r="AG32" s="132">
        <f t="shared" ref="AG32" si="16">H32+L32+P32+T32+X32+AB32</f>
        <v>1</v>
      </c>
      <c r="AI32" s="108"/>
    </row>
    <row r="33" spans="1:38" s="76" customFormat="1" ht="20.100000000000001" customHeight="1" x14ac:dyDescent="0.2">
      <c r="A33" s="60">
        <v>15</v>
      </c>
      <c r="B33" s="27" t="s">
        <v>64</v>
      </c>
      <c r="C33" s="71" t="s">
        <v>35</v>
      </c>
      <c r="D33" s="100" t="s">
        <v>36</v>
      </c>
      <c r="E33" s="93"/>
      <c r="F33" s="93">
        <v>30</v>
      </c>
      <c r="G33" s="93"/>
      <c r="H33" s="101">
        <v>2</v>
      </c>
      <c r="I33" s="93"/>
      <c r="J33" s="93">
        <v>30</v>
      </c>
      <c r="K33" s="93"/>
      <c r="L33" s="101">
        <v>2</v>
      </c>
      <c r="M33" s="95"/>
      <c r="N33" s="95">
        <v>30</v>
      </c>
      <c r="O33" s="95"/>
      <c r="P33" s="32">
        <v>1</v>
      </c>
      <c r="Q33" s="95"/>
      <c r="R33" s="95"/>
      <c r="S33" s="95"/>
      <c r="T33" s="101"/>
      <c r="U33" s="96"/>
      <c r="V33" s="96"/>
      <c r="W33" s="96"/>
      <c r="X33" s="101"/>
      <c r="Y33" s="96"/>
      <c r="Z33" s="96"/>
      <c r="AA33" s="96"/>
      <c r="AB33" s="94"/>
      <c r="AC33" s="121">
        <f>AD33+AE33+AF33</f>
        <v>90</v>
      </c>
      <c r="AD33" s="97">
        <f>Y33+U33+Q33+M33+I33+E33</f>
        <v>0</v>
      </c>
      <c r="AE33" s="97">
        <f>Z33+V33+R33+N33+J33+F33</f>
        <v>90</v>
      </c>
      <c r="AF33" s="97">
        <f>AA33+W33+S33+O33+K33+G33</f>
        <v>0</v>
      </c>
      <c r="AG33" s="132">
        <f>H33+L33+P33+T33+X33+AB33</f>
        <v>5</v>
      </c>
      <c r="AI33" s="14"/>
    </row>
    <row r="34" spans="1:38" s="76" customFormat="1" ht="20.100000000000001" customHeight="1" x14ac:dyDescent="0.2">
      <c r="A34" s="60">
        <v>16</v>
      </c>
      <c r="B34" s="27" t="s">
        <v>68</v>
      </c>
      <c r="C34" s="71" t="s">
        <v>69</v>
      </c>
      <c r="D34" s="100" t="s">
        <v>70</v>
      </c>
      <c r="E34" s="93"/>
      <c r="F34" s="93"/>
      <c r="G34" s="93"/>
      <c r="H34" s="101"/>
      <c r="I34" s="93"/>
      <c r="J34" s="93">
        <v>15</v>
      </c>
      <c r="K34" s="93"/>
      <c r="L34" s="101">
        <v>1</v>
      </c>
      <c r="M34" s="95"/>
      <c r="N34" s="95">
        <v>30</v>
      </c>
      <c r="O34" s="95"/>
      <c r="P34" s="101">
        <v>2</v>
      </c>
      <c r="Q34" s="95"/>
      <c r="R34" s="95"/>
      <c r="S34" s="95"/>
      <c r="T34" s="101"/>
      <c r="U34" s="96"/>
      <c r="V34" s="96"/>
      <c r="W34" s="96"/>
      <c r="X34" s="101"/>
      <c r="Y34" s="96"/>
      <c r="Z34" s="96"/>
      <c r="AA34" s="96"/>
      <c r="AB34" s="94"/>
      <c r="AC34" s="121">
        <f t="shared" ref="AC34" si="17">AD34+AE34+AF34</f>
        <v>45</v>
      </c>
      <c r="AD34" s="97">
        <f t="shared" ref="AD34" si="18">Y34+U34+Q34+M34+I34+E34</f>
        <v>0</v>
      </c>
      <c r="AE34" s="97">
        <f t="shared" ref="AE34" si="19">Z34+V34+R34+N34+J34+F34</f>
        <v>45</v>
      </c>
      <c r="AF34" s="97">
        <f t="shared" ref="AF34" si="20">AA34+W34+S34+O34+K34+G34</f>
        <v>0</v>
      </c>
      <c r="AG34" s="132">
        <f t="shared" ref="AG34" si="21">H34+L34+P34+T34+X34+AB34</f>
        <v>3</v>
      </c>
    </row>
    <row r="35" spans="1:38" s="76" customFormat="1" ht="20.100000000000001" customHeight="1" x14ac:dyDescent="0.2">
      <c r="A35" s="119">
        <v>17</v>
      </c>
      <c r="B35" s="27" t="s">
        <v>59</v>
      </c>
      <c r="C35" s="82" t="s">
        <v>60</v>
      </c>
      <c r="D35" s="103" t="s">
        <v>28</v>
      </c>
      <c r="E35" s="93"/>
      <c r="F35" s="93"/>
      <c r="G35" s="93"/>
      <c r="H35" s="107"/>
      <c r="I35" s="93">
        <v>30</v>
      </c>
      <c r="J35" s="93"/>
      <c r="K35" s="93"/>
      <c r="L35" s="102">
        <v>2</v>
      </c>
      <c r="M35" s="95"/>
      <c r="N35" s="105"/>
      <c r="O35" s="105"/>
      <c r="P35" s="108"/>
      <c r="Q35" s="105"/>
      <c r="R35" s="95"/>
      <c r="S35" s="95"/>
      <c r="T35" s="101"/>
      <c r="U35" s="96"/>
      <c r="V35" s="106"/>
      <c r="W35" s="106"/>
      <c r="X35" s="108"/>
      <c r="Y35" s="96"/>
      <c r="Z35" s="96"/>
      <c r="AA35" s="96"/>
      <c r="AB35" s="104"/>
      <c r="AC35" s="121">
        <f t="shared" ref="AC35" si="22">AD35+AE35+AF35</f>
        <v>30</v>
      </c>
      <c r="AD35" s="97">
        <f t="shared" ref="AD35" si="23">Y35+U35+Q35+M35+I35+E35</f>
        <v>30</v>
      </c>
      <c r="AE35" s="99">
        <f t="shared" ref="AE35" si="24">Z35+V35+R35+N35+J35+F35</f>
        <v>0</v>
      </c>
      <c r="AF35" s="99">
        <f t="shared" ref="AF35" si="25">AA35+W35+S35+O35+K35+G35</f>
        <v>0</v>
      </c>
      <c r="AG35" s="132">
        <f t="shared" ref="AG35" si="26">H35+L35+P35+T35+X35+AB35</f>
        <v>2</v>
      </c>
    </row>
    <row r="36" spans="1:38" s="76" customFormat="1" ht="20.100000000000001" customHeight="1" x14ac:dyDescent="0.2">
      <c r="A36" s="60">
        <v>18</v>
      </c>
      <c r="B36" s="27" t="s">
        <v>61</v>
      </c>
      <c r="C36" s="71" t="s">
        <v>62</v>
      </c>
      <c r="D36" s="100" t="s">
        <v>63</v>
      </c>
      <c r="E36" s="93"/>
      <c r="F36" s="93"/>
      <c r="G36" s="93"/>
      <c r="H36" s="101"/>
      <c r="I36" s="93"/>
      <c r="J36" s="93"/>
      <c r="K36" s="93"/>
      <c r="L36" s="101"/>
      <c r="M36" s="95"/>
      <c r="N36" s="95"/>
      <c r="O36" s="95"/>
      <c r="P36" s="101"/>
      <c r="Q36" s="95"/>
      <c r="R36" s="95">
        <v>30</v>
      </c>
      <c r="S36" s="95"/>
      <c r="T36" s="108">
        <v>2</v>
      </c>
      <c r="U36" s="96"/>
      <c r="V36" s="96"/>
      <c r="W36" s="96"/>
      <c r="X36" s="101"/>
      <c r="Y36" s="96"/>
      <c r="Z36" s="96"/>
      <c r="AA36" s="96"/>
      <c r="AB36" s="94"/>
      <c r="AC36" s="121">
        <f t="shared" ref="AC36:AC37" si="27">AD36+AE36+AF36</f>
        <v>30</v>
      </c>
      <c r="AD36" s="97">
        <f t="shared" ref="AD36:AF37" si="28">Y36+U36+Q36+M36+I36+E36</f>
        <v>0</v>
      </c>
      <c r="AE36" s="97">
        <f t="shared" si="28"/>
        <v>30</v>
      </c>
      <c r="AF36" s="97">
        <f t="shared" si="28"/>
        <v>0</v>
      </c>
      <c r="AG36" s="132">
        <f t="shared" si="11"/>
        <v>2</v>
      </c>
    </row>
    <row r="37" spans="1:38" s="76" customFormat="1" ht="20.100000000000001" customHeight="1" x14ac:dyDescent="0.2">
      <c r="A37" s="60">
        <v>19</v>
      </c>
      <c r="B37" s="27" t="s">
        <v>66</v>
      </c>
      <c r="C37" s="71" t="s">
        <v>67</v>
      </c>
      <c r="D37" s="100" t="s">
        <v>48</v>
      </c>
      <c r="E37" s="93"/>
      <c r="F37" s="93"/>
      <c r="G37" s="93"/>
      <c r="H37" s="101"/>
      <c r="I37" s="93"/>
      <c r="J37" s="93"/>
      <c r="K37" s="93"/>
      <c r="L37" s="101"/>
      <c r="M37" s="95"/>
      <c r="N37" s="95"/>
      <c r="O37" s="95"/>
      <c r="P37" s="101"/>
      <c r="Q37" s="95"/>
      <c r="R37" s="95"/>
      <c r="S37" s="95"/>
      <c r="T37" s="101"/>
      <c r="U37" s="96"/>
      <c r="V37" s="96">
        <v>30</v>
      </c>
      <c r="W37" s="96"/>
      <c r="X37" s="102">
        <v>2</v>
      </c>
      <c r="Y37" s="96"/>
      <c r="Z37" s="96"/>
      <c r="AA37" s="96"/>
      <c r="AB37" s="94"/>
      <c r="AC37" s="121">
        <f t="shared" si="27"/>
        <v>30</v>
      </c>
      <c r="AD37" s="97">
        <f t="shared" si="28"/>
        <v>0</v>
      </c>
      <c r="AE37" s="97">
        <f t="shared" si="28"/>
        <v>30</v>
      </c>
      <c r="AF37" s="97">
        <f t="shared" si="28"/>
        <v>0</v>
      </c>
      <c r="AG37" s="132">
        <f t="shared" si="11"/>
        <v>2</v>
      </c>
    </row>
    <row r="38" spans="1:38" s="15" customFormat="1" ht="20.100000000000001" customHeight="1" x14ac:dyDescent="0.2">
      <c r="A38" s="193" t="s">
        <v>124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57">
        <f>SUM(AC39:AC43)</f>
        <v>255</v>
      </c>
      <c r="AD38" s="57">
        <f>SUM(AD39:AD43)</f>
        <v>45</v>
      </c>
      <c r="AE38" s="57">
        <f>SUM(AE39:AE43)</f>
        <v>210</v>
      </c>
      <c r="AF38" s="57">
        <f>SUM(AF39:AF43)</f>
        <v>0</v>
      </c>
      <c r="AG38" s="131">
        <f>SUM(AG39:AG43)</f>
        <v>18</v>
      </c>
    </row>
    <row r="39" spans="1:38" s="14" customFormat="1" ht="20.100000000000001" customHeight="1" x14ac:dyDescent="0.2">
      <c r="A39" s="59">
        <v>20</v>
      </c>
      <c r="B39" s="27" t="s">
        <v>73</v>
      </c>
      <c r="C39" s="28" t="s">
        <v>74</v>
      </c>
      <c r="D39" s="100" t="s">
        <v>75</v>
      </c>
      <c r="E39" s="93">
        <v>15</v>
      </c>
      <c r="F39" s="93"/>
      <c r="G39" s="93"/>
      <c r="H39" s="101">
        <v>1</v>
      </c>
      <c r="I39" s="93"/>
      <c r="J39" s="98">
        <v>30</v>
      </c>
      <c r="K39" s="98"/>
      <c r="L39" s="108">
        <v>2</v>
      </c>
      <c r="M39" s="95"/>
      <c r="N39" s="95"/>
      <c r="O39" s="95"/>
      <c r="P39" s="101"/>
      <c r="Q39" s="95"/>
      <c r="R39" s="95"/>
      <c r="S39" s="95"/>
      <c r="T39" s="101"/>
      <c r="U39" s="96"/>
      <c r="V39" s="96"/>
      <c r="W39" s="96"/>
      <c r="X39" s="94"/>
      <c r="Y39" s="96"/>
      <c r="Z39" s="96"/>
      <c r="AA39" s="96"/>
      <c r="AB39" s="94"/>
      <c r="AC39" s="121">
        <f>AD39+AE39+AF39</f>
        <v>45</v>
      </c>
      <c r="AD39" s="97">
        <f t="shared" ref="AD39:AG43" si="29">E39+I39+M39+Q39+U39+Y39</f>
        <v>15</v>
      </c>
      <c r="AE39" s="97">
        <f t="shared" si="29"/>
        <v>30</v>
      </c>
      <c r="AF39" s="97">
        <f t="shared" si="29"/>
        <v>0</v>
      </c>
      <c r="AG39" s="132">
        <f t="shared" si="29"/>
        <v>3</v>
      </c>
    </row>
    <row r="40" spans="1:38" s="14" customFormat="1" ht="20.100000000000001" customHeight="1" x14ac:dyDescent="0.2">
      <c r="A40" s="60">
        <v>21</v>
      </c>
      <c r="B40" s="27" t="s">
        <v>76</v>
      </c>
      <c r="C40" s="28" t="s">
        <v>74</v>
      </c>
      <c r="D40" s="100" t="s">
        <v>77</v>
      </c>
      <c r="E40" s="93"/>
      <c r="F40" s="93">
        <v>30</v>
      </c>
      <c r="G40" s="93"/>
      <c r="H40" s="101">
        <v>2</v>
      </c>
      <c r="I40" s="93"/>
      <c r="J40" s="93">
        <v>30</v>
      </c>
      <c r="K40" s="93"/>
      <c r="L40" s="101">
        <v>2</v>
      </c>
      <c r="M40" s="95"/>
      <c r="N40" s="95"/>
      <c r="O40" s="95"/>
      <c r="P40" s="101"/>
      <c r="Q40" s="95"/>
      <c r="R40" s="95"/>
      <c r="S40" s="95"/>
      <c r="T40" s="101"/>
      <c r="U40" s="96"/>
      <c r="V40" s="96"/>
      <c r="W40" s="96"/>
      <c r="X40" s="94"/>
      <c r="Y40" s="96"/>
      <c r="Z40" s="96"/>
      <c r="AA40" s="96"/>
      <c r="AB40" s="94"/>
      <c r="AC40" s="121">
        <f>AD40+AE40+AF40</f>
        <v>60</v>
      </c>
      <c r="AD40" s="97">
        <f t="shared" si="29"/>
        <v>0</v>
      </c>
      <c r="AE40" s="97">
        <f t="shared" si="29"/>
        <v>60</v>
      </c>
      <c r="AF40" s="97">
        <f t="shared" si="29"/>
        <v>0</v>
      </c>
      <c r="AG40" s="132">
        <f t="shared" si="29"/>
        <v>4</v>
      </c>
    </row>
    <row r="41" spans="1:38" s="69" customFormat="1" ht="20.100000000000001" customHeight="1" x14ac:dyDescent="0.2">
      <c r="A41" s="60">
        <v>22</v>
      </c>
      <c r="B41" s="27" t="s">
        <v>71</v>
      </c>
      <c r="C41" s="70" t="s">
        <v>27</v>
      </c>
      <c r="D41" s="100" t="s">
        <v>72</v>
      </c>
      <c r="E41" s="93"/>
      <c r="F41" s="93"/>
      <c r="G41" s="93"/>
      <c r="H41" s="101"/>
      <c r="I41" s="93">
        <v>30</v>
      </c>
      <c r="J41" s="93"/>
      <c r="K41" s="93"/>
      <c r="L41" s="101">
        <v>2</v>
      </c>
      <c r="M41" s="95"/>
      <c r="N41" s="95"/>
      <c r="O41" s="95"/>
      <c r="P41" s="101"/>
      <c r="Q41" s="95"/>
      <c r="R41" s="95"/>
      <c r="S41" s="95"/>
      <c r="T41" s="101"/>
      <c r="U41" s="96"/>
      <c r="V41" s="96"/>
      <c r="W41" s="96"/>
      <c r="X41" s="94"/>
      <c r="Y41" s="96"/>
      <c r="Z41" s="96"/>
      <c r="AA41" s="96"/>
      <c r="AB41" s="94"/>
      <c r="AC41" s="121">
        <f>AD41+AE41+AF41</f>
        <v>30</v>
      </c>
      <c r="AD41" s="97">
        <f t="shared" ref="AD41:AD42" si="30">E41+I41+M41+Q41+U41+Y41</f>
        <v>30</v>
      </c>
      <c r="AE41" s="97">
        <f t="shared" ref="AE41:AE42" si="31">F41+J41+N41+R41+V41+Z41</f>
        <v>0</v>
      </c>
      <c r="AF41" s="97">
        <f t="shared" ref="AF41:AF42" si="32">G41+K41+O41+S41+W41+AA41</f>
        <v>0</v>
      </c>
      <c r="AG41" s="132">
        <f t="shared" ref="AG41:AG42" si="33">H41+L41+P41+T41+X41+AB41</f>
        <v>2</v>
      </c>
    </row>
    <row r="42" spans="1:38" s="69" customFormat="1" ht="20.100000000000001" customHeight="1" x14ac:dyDescent="0.2">
      <c r="A42" s="59">
        <v>23</v>
      </c>
      <c r="B42" s="27" t="s">
        <v>80</v>
      </c>
      <c r="C42" s="70" t="s">
        <v>27</v>
      </c>
      <c r="D42" s="100" t="s">
        <v>81</v>
      </c>
      <c r="E42" s="93"/>
      <c r="F42" s="93">
        <v>30</v>
      </c>
      <c r="G42" s="93"/>
      <c r="H42" s="102">
        <v>3</v>
      </c>
      <c r="I42" s="93"/>
      <c r="J42" s="93">
        <v>30</v>
      </c>
      <c r="K42" s="93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1">
        <f>AD42+AE42+AF42</f>
        <v>60</v>
      </c>
      <c r="AD42" s="97">
        <f t="shared" si="30"/>
        <v>0</v>
      </c>
      <c r="AE42" s="97">
        <f t="shared" si="31"/>
        <v>60</v>
      </c>
      <c r="AF42" s="97">
        <f t="shared" si="32"/>
        <v>0</v>
      </c>
      <c r="AG42" s="132">
        <f t="shared" si="33"/>
        <v>5</v>
      </c>
    </row>
    <row r="43" spans="1:38" s="69" customFormat="1" ht="20.100000000000001" customHeight="1" x14ac:dyDescent="0.2">
      <c r="A43" s="59">
        <v>24</v>
      </c>
      <c r="B43" s="27" t="s">
        <v>78</v>
      </c>
      <c r="C43" s="70" t="s">
        <v>79</v>
      </c>
      <c r="D43" s="100" t="s">
        <v>63</v>
      </c>
      <c r="E43" s="93"/>
      <c r="F43" s="93"/>
      <c r="G43" s="93"/>
      <c r="H43" s="101"/>
      <c r="I43" s="93"/>
      <c r="J43" s="93"/>
      <c r="K43" s="93"/>
      <c r="L43" s="101"/>
      <c r="M43" s="95"/>
      <c r="N43" s="95">
        <v>30</v>
      </c>
      <c r="O43" s="95"/>
      <c r="P43" s="101">
        <v>2</v>
      </c>
      <c r="Q43" s="95"/>
      <c r="R43" s="95">
        <v>30</v>
      </c>
      <c r="S43" s="95"/>
      <c r="T43" s="108">
        <v>2</v>
      </c>
      <c r="U43" s="96"/>
      <c r="V43" s="96"/>
      <c r="W43" s="96"/>
      <c r="X43" s="94"/>
      <c r="Y43" s="96"/>
      <c r="Z43" s="96"/>
      <c r="AA43" s="96"/>
      <c r="AB43" s="94"/>
      <c r="AC43" s="121">
        <f>AD43+AE43+AF43</f>
        <v>60</v>
      </c>
      <c r="AD43" s="97">
        <f t="shared" si="29"/>
        <v>0</v>
      </c>
      <c r="AE43" s="97">
        <f t="shared" si="29"/>
        <v>60</v>
      </c>
      <c r="AF43" s="97">
        <f t="shared" si="29"/>
        <v>0</v>
      </c>
      <c r="AG43" s="132">
        <f t="shared" si="29"/>
        <v>4</v>
      </c>
    </row>
    <row r="44" spans="1:38" s="15" customFormat="1" ht="20.100000000000001" customHeight="1" x14ac:dyDescent="0.2">
      <c r="A44" s="197" t="s">
        <v>82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57">
        <f>SUM(AC45:AC46)</f>
        <v>150</v>
      </c>
      <c r="AD44" s="57">
        <f>SUM(AD45:AD46)</f>
        <v>0</v>
      </c>
      <c r="AE44" s="57">
        <f>SUM(AE45:AE46)</f>
        <v>150</v>
      </c>
      <c r="AF44" s="57">
        <f>SUM(AF45:AF46)</f>
        <v>0</v>
      </c>
      <c r="AG44" s="131">
        <f>SUM(AG45:AG46)</f>
        <v>17</v>
      </c>
    </row>
    <row r="45" spans="1:38" s="14" customFormat="1" ht="20.100000000000001" customHeight="1" x14ac:dyDescent="0.2">
      <c r="A45" s="60">
        <v>25</v>
      </c>
      <c r="B45" s="27" t="s">
        <v>139</v>
      </c>
      <c r="C45" s="56" t="s">
        <v>83</v>
      </c>
      <c r="D45" s="58" t="s">
        <v>84</v>
      </c>
      <c r="E45" s="33"/>
      <c r="F45" s="33"/>
      <c r="G45" s="33"/>
      <c r="H45" s="29"/>
      <c r="I45" s="33"/>
      <c r="J45" s="33"/>
      <c r="K45" s="33"/>
      <c r="L45" s="29"/>
      <c r="M45" s="34"/>
      <c r="N45" s="34"/>
      <c r="O45" s="34"/>
      <c r="P45" s="29"/>
      <c r="Q45" s="34"/>
      <c r="R45" s="34">
        <v>30</v>
      </c>
      <c r="S45" s="34"/>
      <c r="T45" s="29">
        <v>2</v>
      </c>
      <c r="U45" s="35"/>
      <c r="V45" s="35">
        <v>30</v>
      </c>
      <c r="W45" s="35"/>
      <c r="X45" s="92">
        <v>4</v>
      </c>
      <c r="Y45" s="35"/>
      <c r="Z45" s="35">
        <v>30</v>
      </c>
      <c r="AA45" s="35"/>
      <c r="AB45" s="29">
        <v>7</v>
      </c>
      <c r="AC45" s="50">
        <f>AD45+AE45+AF45</f>
        <v>90</v>
      </c>
      <c r="AD45" s="31">
        <f t="shared" ref="AD45:AG46" si="34">E45+I45+M45+Q45+U45+Y45</f>
        <v>0</v>
      </c>
      <c r="AE45" s="31">
        <f>F45+J45+N45+R45+V45+Z45</f>
        <v>90</v>
      </c>
      <c r="AF45" s="31">
        <f t="shared" si="34"/>
        <v>0</v>
      </c>
      <c r="AG45" s="133">
        <f t="shared" si="34"/>
        <v>13</v>
      </c>
      <c r="AL45" s="83"/>
    </row>
    <row r="46" spans="1:38" s="14" customFormat="1" ht="20.100000000000001" customHeight="1" x14ac:dyDescent="0.2">
      <c r="A46" s="60">
        <v>26</v>
      </c>
      <c r="B46" s="27" t="s">
        <v>85</v>
      </c>
      <c r="C46" s="56"/>
      <c r="D46" s="58" t="s">
        <v>86</v>
      </c>
      <c r="E46" s="33"/>
      <c r="F46" s="33"/>
      <c r="G46" s="33"/>
      <c r="H46" s="29"/>
      <c r="I46" s="33"/>
      <c r="J46" s="33"/>
      <c r="K46" s="33"/>
      <c r="L46" s="29"/>
      <c r="M46" s="34"/>
      <c r="N46" s="34"/>
      <c r="O46" s="37"/>
      <c r="P46" s="30"/>
      <c r="Q46" s="37"/>
      <c r="R46" s="34">
        <v>30</v>
      </c>
      <c r="S46" s="37"/>
      <c r="T46" s="29">
        <v>2</v>
      </c>
      <c r="U46" s="35"/>
      <c r="V46" s="35">
        <v>30</v>
      </c>
      <c r="W46" s="35"/>
      <c r="X46" s="29">
        <v>2</v>
      </c>
      <c r="Y46" s="35"/>
      <c r="Z46" s="35"/>
      <c r="AA46" s="35"/>
      <c r="AB46" s="29"/>
      <c r="AC46" s="50">
        <f t="shared" ref="AC46" si="35">AD46+AE46+AF46</f>
        <v>60</v>
      </c>
      <c r="AD46" s="31">
        <f t="shared" si="34"/>
        <v>0</v>
      </c>
      <c r="AE46" s="31">
        <f t="shared" ref="AE46" si="36">F46+J46+N46+R46+V46+Z46</f>
        <v>60</v>
      </c>
      <c r="AF46" s="31">
        <f t="shared" si="34"/>
        <v>0</v>
      </c>
      <c r="AG46" s="133">
        <f t="shared" si="34"/>
        <v>4</v>
      </c>
    </row>
    <row r="47" spans="1:38" s="14" customFormat="1" ht="20.100000000000001" customHeight="1" x14ac:dyDescent="0.2">
      <c r="A47" s="193" t="s">
        <v>123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57">
        <f>AC48+AC55</f>
        <v>665</v>
      </c>
      <c r="AD47" s="57">
        <f>AD48+AD55</f>
        <v>125</v>
      </c>
      <c r="AE47" s="57">
        <f>AE48+AE55</f>
        <v>510</v>
      </c>
      <c r="AF47" s="57">
        <f>AF48+AF55</f>
        <v>30</v>
      </c>
      <c r="AG47" s="131">
        <f>AG48+AG55</f>
        <v>68</v>
      </c>
    </row>
    <row r="48" spans="1:38" s="14" customFormat="1" ht="20.100000000000001" customHeight="1" x14ac:dyDescent="0.2">
      <c r="A48" s="195" t="s">
        <v>90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57">
        <f>SUM(AC49:AC54)</f>
        <v>195</v>
      </c>
      <c r="AD48" s="57">
        <f>SUM(AD49:AD54)</f>
        <v>105</v>
      </c>
      <c r="AE48" s="57">
        <f>SUM(AE49:AE54)</f>
        <v>90</v>
      </c>
      <c r="AF48" s="57">
        <f>SUM(AF49:AF54)</f>
        <v>0</v>
      </c>
      <c r="AG48" s="131">
        <f>SUM(AG49:AG54)</f>
        <v>15</v>
      </c>
    </row>
    <row r="49" spans="1:35" s="15" customFormat="1" ht="20.100000000000001" customHeight="1" x14ac:dyDescent="0.2">
      <c r="A49" s="124">
        <v>27</v>
      </c>
      <c r="B49" s="125" t="s">
        <v>91</v>
      </c>
      <c r="C49" s="85" t="s">
        <v>43</v>
      </c>
      <c r="D49" s="100" t="s">
        <v>44</v>
      </c>
      <c r="E49" s="93"/>
      <c r="F49" s="93"/>
      <c r="G49" s="93"/>
      <c r="H49" s="94"/>
      <c r="I49" s="93"/>
      <c r="J49" s="93"/>
      <c r="K49" s="93"/>
      <c r="L49" s="94"/>
      <c r="M49" s="95">
        <v>30</v>
      </c>
      <c r="N49" s="95"/>
      <c r="O49" s="95"/>
      <c r="P49" s="101">
        <v>2</v>
      </c>
      <c r="Q49" s="88"/>
      <c r="R49" s="88"/>
      <c r="S49" s="88"/>
      <c r="T49" s="87"/>
      <c r="U49" s="89"/>
      <c r="V49" s="89"/>
      <c r="W49" s="89"/>
      <c r="X49" s="87"/>
      <c r="Y49" s="89"/>
      <c r="Z49" s="89"/>
      <c r="AA49" s="89"/>
      <c r="AB49" s="87"/>
      <c r="AC49" s="121">
        <f t="shared" ref="AC49:AC54" si="37">AD49+AE49+AF49</f>
        <v>30</v>
      </c>
      <c r="AD49" s="97">
        <f t="shared" ref="AD49:AG52" si="38">E49+I49+M49+Q49+U49+Y49</f>
        <v>30</v>
      </c>
      <c r="AE49" s="97">
        <f t="shared" si="38"/>
        <v>0</v>
      </c>
      <c r="AF49" s="97">
        <f t="shared" si="38"/>
        <v>0</v>
      </c>
      <c r="AG49" s="132">
        <f t="shared" si="38"/>
        <v>2</v>
      </c>
    </row>
    <row r="50" spans="1:35" s="15" customFormat="1" ht="20.100000000000001" customHeight="1" x14ac:dyDescent="0.2">
      <c r="A50" s="124">
        <v>28</v>
      </c>
      <c r="B50" s="125" t="s">
        <v>92</v>
      </c>
      <c r="C50" s="56" t="s">
        <v>43</v>
      </c>
      <c r="D50" s="58" t="s">
        <v>44</v>
      </c>
      <c r="E50" s="33"/>
      <c r="F50" s="33"/>
      <c r="G50" s="33"/>
      <c r="H50" s="29"/>
      <c r="I50" s="33"/>
      <c r="J50" s="33"/>
      <c r="K50" s="33"/>
      <c r="L50" s="29"/>
      <c r="M50" s="34">
        <v>30</v>
      </c>
      <c r="N50" s="34"/>
      <c r="O50" s="34"/>
      <c r="P50" s="101">
        <v>2</v>
      </c>
      <c r="Q50" s="34"/>
      <c r="R50" s="34"/>
      <c r="S50" s="34"/>
      <c r="T50" s="29"/>
      <c r="U50" s="35"/>
      <c r="V50" s="35"/>
      <c r="W50" s="35"/>
      <c r="X50" s="29"/>
      <c r="Y50" s="35"/>
      <c r="Z50" s="35"/>
      <c r="AA50" s="35"/>
      <c r="AB50" s="29"/>
      <c r="AC50" s="50">
        <f t="shared" si="37"/>
        <v>30</v>
      </c>
      <c r="AD50" s="31">
        <f t="shared" si="38"/>
        <v>30</v>
      </c>
      <c r="AE50" s="31">
        <f t="shared" si="38"/>
        <v>0</v>
      </c>
      <c r="AF50" s="31">
        <f t="shared" si="38"/>
        <v>0</v>
      </c>
      <c r="AG50" s="132">
        <f t="shared" si="38"/>
        <v>2</v>
      </c>
    </row>
    <row r="51" spans="1:35" s="14" customFormat="1" ht="20.100000000000001" customHeight="1" x14ac:dyDescent="0.2">
      <c r="A51" s="124">
        <v>29</v>
      </c>
      <c r="B51" s="125" t="s">
        <v>93</v>
      </c>
      <c r="C51" s="56" t="s">
        <v>69</v>
      </c>
      <c r="D51" s="58" t="s">
        <v>94</v>
      </c>
      <c r="E51" s="33"/>
      <c r="F51" s="33"/>
      <c r="G51" s="33"/>
      <c r="H51" s="29"/>
      <c r="I51" s="33"/>
      <c r="J51" s="33"/>
      <c r="K51" s="33"/>
      <c r="L51" s="29"/>
      <c r="M51" s="34">
        <v>15</v>
      </c>
      <c r="N51" s="34">
        <v>15</v>
      </c>
      <c r="O51" s="34"/>
      <c r="P51" s="101">
        <v>2</v>
      </c>
      <c r="Q51" s="34">
        <v>15</v>
      </c>
      <c r="R51" s="34">
        <v>15</v>
      </c>
      <c r="S51" s="34"/>
      <c r="T51" s="92">
        <v>2</v>
      </c>
      <c r="U51" s="35"/>
      <c r="V51" s="35"/>
      <c r="W51" s="35"/>
      <c r="X51" s="29"/>
      <c r="Y51" s="35"/>
      <c r="Z51" s="35"/>
      <c r="AA51" s="35"/>
      <c r="AB51" s="29"/>
      <c r="AC51" s="50">
        <f t="shared" si="37"/>
        <v>60</v>
      </c>
      <c r="AD51" s="31">
        <f t="shared" si="38"/>
        <v>30</v>
      </c>
      <c r="AE51" s="31">
        <f t="shared" si="38"/>
        <v>30</v>
      </c>
      <c r="AF51" s="31">
        <f t="shared" si="38"/>
        <v>0</v>
      </c>
      <c r="AG51" s="132">
        <f t="shared" si="38"/>
        <v>4</v>
      </c>
    </row>
    <row r="52" spans="1:35" s="14" customFormat="1" ht="20.100000000000001" customHeight="1" x14ac:dyDescent="0.2">
      <c r="A52" s="124">
        <v>30</v>
      </c>
      <c r="B52" s="125" t="s">
        <v>95</v>
      </c>
      <c r="C52" s="56" t="s">
        <v>96</v>
      </c>
      <c r="D52" s="58" t="s">
        <v>97</v>
      </c>
      <c r="E52" s="33"/>
      <c r="F52" s="33"/>
      <c r="G52" s="33"/>
      <c r="H52" s="29"/>
      <c r="I52" s="33"/>
      <c r="J52" s="33"/>
      <c r="K52" s="33"/>
      <c r="L52" s="29"/>
      <c r="M52" s="34"/>
      <c r="N52" s="34">
        <v>15</v>
      </c>
      <c r="O52" s="34"/>
      <c r="P52" s="101">
        <v>1</v>
      </c>
      <c r="Q52" s="34"/>
      <c r="R52" s="34"/>
      <c r="S52" s="34"/>
      <c r="T52" s="92"/>
      <c r="U52" s="35"/>
      <c r="V52" s="35"/>
      <c r="W52" s="35"/>
      <c r="X52" s="29"/>
      <c r="Y52" s="35"/>
      <c r="Z52" s="35"/>
      <c r="AA52" s="35"/>
      <c r="AB52" s="29"/>
      <c r="AC52" s="50">
        <f t="shared" si="37"/>
        <v>15</v>
      </c>
      <c r="AD52" s="31">
        <f>E52+I52+M52+Q52+U52+Y52</f>
        <v>0</v>
      </c>
      <c r="AE52" s="31">
        <f>F52+J52+N52+R52+V52+Z52</f>
        <v>15</v>
      </c>
      <c r="AF52" s="31">
        <f t="shared" si="38"/>
        <v>0</v>
      </c>
      <c r="AG52" s="132">
        <f t="shared" si="38"/>
        <v>1</v>
      </c>
    </row>
    <row r="53" spans="1:35" s="14" customFormat="1" ht="20.100000000000001" customHeight="1" x14ac:dyDescent="0.2">
      <c r="A53" s="124">
        <v>31</v>
      </c>
      <c r="B53" s="125" t="s">
        <v>101</v>
      </c>
      <c r="C53" s="56" t="s">
        <v>99</v>
      </c>
      <c r="D53" s="58" t="s">
        <v>97</v>
      </c>
      <c r="E53" s="33"/>
      <c r="F53" s="33"/>
      <c r="G53" s="33"/>
      <c r="H53" s="29"/>
      <c r="I53" s="33"/>
      <c r="J53" s="33"/>
      <c r="K53" s="33"/>
      <c r="L53" s="29"/>
      <c r="M53" s="34"/>
      <c r="N53" s="34"/>
      <c r="O53" s="34"/>
      <c r="P53" s="101"/>
      <c r="Q53" s="34">
        <v>15</v>
      </c>
      <c r="R53" s="34">
        <v>15</v>
      </c>
      <c r="S53" s="37"/>
      <c r="T53" s="92">
        <v>3</v>
      </c>
      <c r="U53" s="38"/>
      <c r="V53" s="35"/>
      <c r="W53" s="38"/>
      <c r="X53" s="36"/>
      <c r="Y53" s="35"/>
      <c r="Z53" s="35"/>
      <c r="AA53" s="35"/>
      <c r="AB53" s="29"/>
      <c r="AC53" s="50">
        <f t="shared" ref="AC53" si="39">AD53+AE53+AF53</f>
        <v>30</v>
      </c>
      <c r="AD53" s="31">
        <f t="shared" ref="AD53" si="40">E53+I53+M53+Q53+U53+Y53</f>
        <v>15</v>
      </c>
      <c r="AE53" s="31">
        <f t="shared" ref="AE53" si="41">F53+J53+N53+R53+V53+Z53</f>
        <v>15</v>
      </c>
      <c r="AF53" s="31">
        <f t="shared" ref="AF53" si="42">G53+K53+O53+S53+W53+AA53</f>
        <v>0</v>
      </c>
      <c r="AG53" s="132">
        <f t="shared" ref="AG53" si="43">H53+L53+P53+T53+X53+AB53</f>
        <v>3</v>
      </c>
    </row>
    <row r="54" spans="1:35" s="14" customFormat="1" ht="20.100000000000001" customHeight="1" x14ac:dyDescent="0.2">
      <c r="A54" s="124">
        <v>32</v>
      </c>
      <c r="B54" s="125" t="s">
        <v>98</v>
      </c>
      <c r="C54" s="56" t="s">
        <v>99</v>
      </c>
      <c r="D54" s="58" t="s">
        <v>100</v>
      </c>
      <c r="E54" s="33"/>
      <c r="F54" s="33"/>
      <c r="G54" s="33"/>
      <c r="H54" s="29"/>
      <c r="I54" s="33"/>
      <c r="J54" s="33"/>
      <c r="K54" s="33"/>
      <c r="L54" s="29"/>
      <c r="M54" s="34"/>
      <c r="N54" s="34"/>
      <c r="O54" s="34"/>
      <c r="P54" s="101"/>
      <c r="Q54" s="34"/>
      <c r="R54" s="34">
        <v>15</v>
      </c>
      <c r="S54" s="37"/>
      <c r="T54" s="92">
        <v>1</v>
      </c>
      <c r="U54" s="38"/>
      <c r="V54" s="35">
        <v>15</v>
      </c>
      <c r="W54" s="38"/>
      <c r="X54" s="92">
        <v>2</v>
      </c>
      <c r="Y54" s="35"/>
      <c r="Z54" s="35"/>
      <c r="AA54" s="35"/>
      <c r="AB54" s="29"/>
      <c r="AC54" s="50">
        <f t="shared" si="37"/>
        <v>30</v>
      </c>
      <c r="AD54" s="31">
        <f t="shared" ref="AD54" si="44">E54+I54+M54+Q54+U54+Y54</f>
        <v>0</v>
      </c>
      <c r="AE54" s="31">
        <f t="shared" ref="AE54" si="45">F54+J54+N54+R54+V54+Z54</f>
        <v>30</v>
      </c>
      <c r="AF54" s="31">
        <f t="shared" ref="AF54" si="46">G54+K54+O54+S54+W54+AA54</f>
        <v>0</v>
      </c>
      <c r="AG54" s="132">
        <f t="shared" ref="AG54" si="47">H54+L54+P54+T54+X54+AB54</f>
        <v>3</v>
      </c>
    </row>
    <row r="55" spans="1:35" s="14" customFormat="1" ht="20.100000000000001" customHeight="1" x14ac:dyDescent="0.2">
      <c r="A55" s="195" t="s">
        <v>102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57">
        <f>SUM(AC56:AC63)</f>
        <v>470</v>
      </c>
      <c r="AD55" s="57">
        <f>SUM(AD56:AD62)</f>
        <v>20</v>
      </c>
      <c r="AE55" s="57">
        <f>SUM(AE56:AE63)</f>
        <v>420</v>
      </c>
      <c r="AF55" s="57">
        <f>SUM(AF56:AF62)</f>
        <v>30</v>
      </c>
      <c r="AG55" s="131">
        <f>SUM(AG56:AG63)</f>
        <v>53</v>
      </c>
    </row>
    <row r="56" spans="1:35" s="76" customFormat="1" ht="20.100000000000001" customHeight="1" x14ac:dyDescent="0.2">
      <c r="A56" s="60">
        <v>33</v>
      </c>
      <c r="B56" s="27" t="s">
        <v>37</v>
      </c>
      <c r="C56" s="71" t="s">
        <v>29</v>
      </c>
      <c r="D56" s="100" t="s">
        <v>30</v>
      </c>
      <c r="E56" s="93">
        <v>20</v>
      </c>
      <c r="F56" s="93">
        <v>30</v>
      </c>
      <c r="G56" s="93"/>
      <c r="H56" s="32">
        <v>4</v>
      </c>
      <c r="I56" s="72"/>
      <c r="J56" s="72"/>
      <c r="K56" s="72"/>
      <c r="L56" s="101"/>
      <c r="M56" s="95"/>
      <c r="N56" s="95"/>
      <c r="O56" s="95"/>
      <c r="P56" s="32"/>
      <c r="Q56" s="74"/>
      <c r="R56" s="74"/>
      <c r="S56" s="74"/>
      <c r="T56" s="73"/>
      <c r="U56" s="96"/>
      <c r="V56" s="96"/>
      <c r="W56" s="96"/>
      <c r="X56" s="101"/>
      <c r="Y56" s="75"/>
      <c r="Z56" s="75"/>
      <c r="AA56" s="75"/>
      <c r="AB56" s="73"/>
      <c r="AC56" s="121">
        <f t="shared" ref="AC56" si="48">AD56+AE56+AF56</f>
        <v>50</v>
      </c>
      <c r="AD56" s="97">
        <f t="shared" ref="AD56" si="49">E56+I56+M56+Q56+U56+Y56</f>
        <v>20</v>
      </c>
      <c r="AE56" s="97">
        <f t="shared" ref="AE56" si="50">F56+J56+N56+R56+V56+Z56</f>
        <v>30</v>
      </c>
      <c r="AF56" s="97">
        <f t="shared" ref="AF56" si="51">G56+K56+O56+S56+W56+AA56</f>
        <v>0</v>
      </c>
      <c r="AG56" s="132">
        <f t="shared" ref="AG56" si="52">H56+L56+P56+T56+X56+AB56</f>
        <v>4</v>
      </c>
      <c r="AI56" s="90"/>
    </row>
    <row r="57" spans="1:35" s="14" customFormat="1" ht="20.100000000000001" customHeight="1" x14ac:dyDescent="0.2">
      <c r="A57" s="59">
        <v>34</v>
      </c>
      <c r="B57" s="27" t="s">
        <v>130</v>
      </c>
      <c r="C57" s="56" t="s">
        <v>29</v>
      </c>
      <c r="D57" s="100" t="s">
        <v>30</v>
      </c>
      <c r="E57" s="93"/>
      <c r="F57" s="93"/>
      <c r="G57" s="93">
        <v>30</v>
      </c>
      <c r="H57" s="32">
        <v>3</v>
      </c>
      <c r="I57" s="33"/>
      <c r="J57" s="33"/>
      <c r="K57" s="33"/>
      <c r="L57" s="101"/>
      <c r="M57" s="95"/>
      <c r="N57" s="95"/>
      <c r="O57" s="95"/>
      <c r="P57" s="101"/>
      <c r="Q57" s="34"/>
      <c r="R57" s="34"/>
      <c r="S57" s="34"/>
      <c r="T57" s="29"/>
      <c r="U57" s="96"/>
      <c r="V57" s="96"/>
      <c r="W57" s="96"/>
      <c r="X57" s="101"/>
      <c r="Y57" s="35"/>
      <c r="Z57" s="35"/>
      <c r="AA57" s="35"/>
      <c r="AB57" s="29"/>
      <c r="AC57" s="121">
        <f t="shared" ref="AC57:AC58" si="53">AD57+AE57+AF57</f>
        <v>30</v>
      </c>
      <c r="AD57" s="97">
        <f t="shared" ref="AD57:AD58" si="54">E57+I57+M57+Q57+U57+Y57</f>
        <v>0</v>
      </c>
      <c r="AE57" s="97">
        <f t="shared" ref="AE57:AE58" si="55">F57+J57+N57+R57+V57+Z57</f>
        <v>0</v>
      </c>
      <c r="AF57" s="97">
        <f t="shared" ref="AF57:AF58" si="56">G57+K57+O57+S57+W57+AA57</f>
        <v>30</v>
      </c>
      <c r="AG57" s="132">
        <f t="shared" ref="AG57:AG58" si="57">H57+L57+P57+T57+X57+AB57</f>
        <v>3</v>
      </c>
      <c r="AI57" s="84"/>
    </row>
    <row r="58" spans="1:35" s="14" customFormat="1" ht="20.100000000000001" customHeight="1" x14ac:dyDescent="0.2">
      <c r="A58" s="60">
        <v>35</v>
      </c>
      <c r="B58" s="27" t="s">
        <v>108</v>
      </c>
      <c r="C58" s="56"/>
      <c r="D58" s="58" t="s">
        <v>44</v>
      </c>
      <c r="E58" s="33"/>
      <c r="F58" s="33"/>
      <c r="G58" s="33"/>
      <c r="H58" s="29"/>
      <c r="I58" s="33"/>
      <c r="J58" s="33"/>
      <c r="K58" s="33"/>
      <c r="L58" s="29"/>
      <c r="M58" s="34"/>
      <c r="N58" s="34">
        <v>30</v>
      </c>
      <c r="O58" s="37"/>
      <c r="P58" s="110">
        <v>2</v>
      </c>
      <c r="Q58" s="37"/>
      <c r="R58" s="34"/>
      <c r="S58" s="37"/>
      <c r="T58" s="29"/>
      <c r="U58" s="35"/>
      <c r="V58" s="35"/>
      <c r="W58" s="49"/>
      <c r="X58" s="29"/>
      <c r="Y58" s="35"/>
      <c r="Z58" s="35"/>
      <c r="AA58" s="35"/>
      <c r="AB58" s="29"/>
      <c r="AC58" s="50">
        <f t="shared" si="53"/>
        <v>30</v>
      </c>
      <c r="AD58" s="31">
        <f t="shared" si="54"/>
        <v>0</v>
      </c>
      <c r="AE58" s="31">
        <f t="shared" si="55"/>
        <v>30</v>
      </c>
      <c r="AF58" s="31">
        <f t="shared" si="56"/>
        <v>0</v>
      </c>
      <c r="AG58" s="133">
        <f t="shared" si="57"/>
        <v>2</v>
      </c>
    </row>
    <row r="59" spans="1:35" s="14" customFormat="1" ht="20.100000000000001" customHeight="1" x14ac:dyDescent="0.2">
      <c r="A59" s="59">
        <v>36</v>
      </c>
      <c r="B59" s="27" t="s">
        <v>103</v>
      </c>
      <c r="C59" s="56" t="s">
        <v>43</v>
      </c>
      <c r="D59" s="58" t="s">
        <v>44</v>
      </c>
      <c r="E59" s="33"/>
      <c r="F59" s="33"/>
      <c r="G59" s="33"/>
      <c r="H59" s="29"/>
      <c r="I59" s="33"/>
      <c r="J59" s="33"/>
      <c r="K59" s="33"/>
      <c r="L59" s="29"/>
      <c r="M59" s="34"/>
      <c r="N59" s="34">
        <v>30</v>
      </c>
      <c r="O59" s="37"/>
      <c r="P59" s="30">
        <v>3</v>
      </c>
      <c r="Q59" s="37"/>
      <c r="R59" s="34"/>
      <c r="S59" s="37"/>
      <c r="T59" s="29"/>
      <c r="U59" s="35"/>
      <c r="V59" s="35"/>
      <c r="W59" s="35"/>
      <c r="X59" s="29"/>
      <c r="Y59" s="35"/>
      <c r="Z59" s="35"/>
      <c r="AA59" s="35"/>
      <c r="AB59" s="29"/>
      <c r="AC59" s="50">
        <f>AD59+AE59+AF59</f>
        <v>30</v>
      </c>
      <c r="AD59" s="31">
        <f>E59+I59+M59+Q59+U59+Y59</f>
        <v>0</v>
      </c>
      <c r="AE59" s="31">
        <f>F59+J59+N59+R59+V59+Z59</f>
        <v>30</v>
      </c>
      <c r="AF59" s="31">
        <f>G59+K59+O59+S59+W59+AA59</f>
        <v>0</v>
      </c>
      <c r="AG59" s="133">
        <f>H59+L59+P59+T59+X59+AB59</f>
        <v>3</v>
      </c>
    </row>
    <row r="60" spans="1:35" s="14" customFormat="1" ht="20.100000000000001" customHeight="1" x14ac:dyDescent="0.2">
      <c r="A60" s="124">
        <v>37</v>
      </c>
      <c r="B60" s="27" t="s">
        <v>104</v>
      </c>
      <c r="C60" s="56" t="s">
        <v>83</v>
      </c>
      <c r="D60" s="58" t="s">
        <v>89</v>
      </c>
      <c r="E60" s="33"/>
      <c r="F60" s="33"/>
      <c r="G60" s="33"/>
      <c r="H60" s="29"/>
      <c r="I60" s="33"/>
      <c r="J60" s="33"/>
      <c r="K60" s="33"/>
      <c r="L60" s="29"/>
      <c r="M60" s="34"/>
      <c r="N60" s="34"/>
      <c r="O60" s="47"/>
      <c r="P60" s="30"/>
      <c r="Q60" s="37"/>
      <c r="R60" s="34">
        <v>30</v>
      </c>
      <c r="S60" s="37"/>
      <c r="T60" s="29">
        <v>3</v>
      </c>
      <c r="U60" s="35"/>
      <c r="V60" s="49">
        <v>30</v>
      </c>
      <c r="W60" s="35"/>
      <c r="X60" s="30">
        <v>4</v>
      </c>
      <c r="Y60" s="35"/>
      <c r="Z60" s="49">
        <v>30</v>
      </c>
      <c r="AA60" s="35"/>
      <c r="AB60" s="64">
        <v>3</v>
      </c>
      <c r="AC60" s="50">
        <f t="shared" ref="AC60:AC66" si="58">AD60+AE60+AF60</f>
        <v>90</v>
      </c>
      <c r="AD60" s="31">
        <f t="shared" ref="AD60:AG66" si="59">E60+I60+M60+Q60+U60+Y60</f>
        <v>0</v>
      </c>
      <c r="AE60" s="31">
        <f t="shared" si="59"/>
        <v>90</v>
      </c>
      <c r="AF60" s="31">
        <f t="shared" si="59"/>
        <v>0</v>
      </c>
      <c r="AG60" s="133">
        <f t="shared" si="59"/>
        <v>10</v>
      </c>
    </row>
    <row r="61" spans="1:35" s="14" customFormat="1" ht="20.100000000000001" customHeight="1" x14ac:dyDescent="0.2">
      <c r="A61" s="124">
        <v>38</v>
      </c>
      <c r="B61" s="27" t="s">
        <v>105</v>
      </c>
      <c r="C61" s="56" t="s">
        <v>83</v>
      </c>
      <c r="D61" s="58" t="s">
        <v>84</v>
      </c>
      <c r="E61" s="33"/>
      <c r="F61" s="33"/>
      <c r="G61" s="33"/>
      <c r="H61" s="29"/>
      <c r="I61" s="33"/>
      <c r="J61" s="33"/>
      <c r="K61" s="33"/>
      <c r="L61" s="29"/>
      <c r="M61" s="34"/>
      <c r="N61" s="34"/>
      <c r="O61" s="37"/>
      <c r="P61" s="30"/>
      <c r="Q61" s="37"/>
      <c r="R61" s="34">
        <v>20</v>
      </c>
      <c r="S61" s="37"/>
      <c r="T61" s="29">
        <v>3</v>
      </c>
      <c r="U61" s="35"/>
      <c r="V61" s="49">
        <v>20</v>
      </c>
      <c r="W61" s="49"/>
      <c r="X61" s="30">
        <v>3</v>
      </c>
      <c r="Y61" s="35"/>
      <c r="Z61" s="49">
        <v>20</v>
      </c>
      <c r="AA61" s="35"/>
      <c r="AB61" s="29">
        <v>3</v>
      </c>
      <c r="AC61" s="50">
        <f t="shared" si="58"/>
        <v>60</v>
      </c>
      <c r="AD61" s="31">
        <f t="shared" si="59"/>
        <v>0</v>
      </c>
      <c r="AE61" s="31">
        <f t="shared" si="59"/>
        <v>60</v>
      </c>
      <c r="AF61" s="31">
        <f t="shared" si="59"/>
        <v>0</v>
      </c>
      <c r="AG61" s="133">
        <f t="shared" si="59"/>
        <v>9</v>
      </c>
    </row>
    <row r="62" spans="1:35" s="14" customFormat="1" ht="20.100000000000001" customHeight="1" x14ac:dyDescent="0.2">
      <c r="A62" s="124">
        <v>39</v>
      </c>
      <c r="B62" s="27" t="s">
        <v>106</v>
      </c>
      <c r="C62" s="56"/>
      <c r="D62" s="58" t="s">
        <v>107</v>
      </c>
      <c r="E62" s="33"/>
      <c r="F62" s="33"/>
      <c r="G62" s="33"/>
      <c r="H62" s="29"/>
      <c r="I62" s="33"/>
      <c r="J62" s="33"/>
      <c r="K62" s="33"/>
      <c r="L62" s="29"/>
      <c r="M62" s="34"/>
      <c r="N62" s="34">
        <v>20</v>
      </c>
      <c r="O62" s="37"/>
      <c r="P62" s="30">
        <v>3</v>
      </c>
      <c r="Q62" s="37"/>
      <c r="R62" s="34">
        <v>30</v>
      </c>
      <c r="S62" s="37"/>
      <c r="T62" s="30">
        <v>3</v>
      </c>
      <c r="U62" s="35"/>
      <c r="V62" s="49">
        <v>60</v>
      </c>
      <c r="W62" s="49"/>
      <c r="X62" s="30">
        <v>8</v>
      </c>
      <c r="Y62" s="35"/>
      <c r="Z62" s="49">
        <v>40</v>
      </c>
      <c r="AA62" s="35"/>
      <c r="AB62" s="30">
        <v>6</v>
      </c>
      <c r="AC62" s="50">
        <f t="shared" si="58"/>
        <v>150</v>
      </c>
      <c r="AD62" s="31">
        <f t="shared" si="59"/>
        <v>0</v>
      </c>
      <c r="AE62" s="31">
        <f>F62+J62+N62+R62+V62+Z62</f>
        <v>150</v>
      </c>
      <c r="AF62" s="31">
        <f>G62+K62+O62+S62+W62+AA62</f>
        <v>0</v>
      </c>
      <c r="AG62" s="133">
        <f>H62+L62+P62+T62+X62+AB62</f>
        <v>20</v>
      </c>
    </row>
    <row r="63" spans="1:35" s="14" customFormat="1" ht="20.100000000000001" customHeight="1" x14ac:dyDescent="0.2">
      <c r="A63" s="124">
        <v>40</v>
      </c>
      <c r="B63" s="27" t="s">
        <v>109</v>
      </c>
      <c r="C63" s="56"/>
      <c r="D63" s="58" t="s">
        <v>87</v>
      </c>
      <c r="E63" s="33"/>
      <c r="F63" s="33"/>
      <c r="G63" s="33"/>
      <c r="H63" s="29"/>
      <c r="I63" s="33"/>
      <c r="J63" s="33"/>
      <c r="K63" s="33"/>
      <c r="L63" s="29"/>
      <c r="M63" s="34"/>
      <c r="N63" s="34"/>
      <c r="O63" s="37"/>
      <c r="P63" s="30"/>
      <c r="Q63" s="37"/>
      <c r="R63" s="34"/>
      <c r="S63" s="37"/>
      <c r="T63" s="29"/>
      <c r="U63" s="35"/>
      <c r="V63" s="35"/>
      <c r="W63" s="49"/>
      <c r="X63" s="29"/>
      <c r="Y63" s="35"/>
      <c r="Z63" s="35">
        <v>30</v>
      </c>
      <c r="AA63" s="35"/>
      <c r="AB63" s="29">
        <v>2</v>
      </c>
      <c r="AC63" s="50">
        <f t="shared" si="58"/>
        <v>30</v>
      </c>
      <c r="AD63" s="31">
        <f t="shared" si="59"/>
        <v>0</v>
      </c>
      <c r="AE63" s="31">
        <f t="shared" si="59"/>
        <v>30</v>
      </c>
      <c r="AF63" s="31">
        <f t="shared" si="59"/>
        <v>0</v>
      </c>
      <c r="AG63" s="133">
        <f t="shared" si="59"/>
        <v>2</v>
      </c>
    </row>
    <row r="64" spans="1:35" s="15" customFormat="1" ht="20.100000000000001" customHeight="1" x14ac:dyDescent="0.2">
      <c r="A64" s="193" t="s">
        <v>126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6"/>
      <c r="N64" s="196"/>
      <c r="O64" s="196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6"/>
      <c r="AC64" s="57">
        <f>SUM(AC65:AC66)</f>
        <v>90</v>
      </c>
      <c r="AD64" s="57">
        <f>SUM(AD65:AD66)</f>
        <v>0</v>
      </c>
      <c r="AE64" s="57">
        <f>SUM(AE65:AE66)</f>
        <v>0</v>
      </c>
      <c r="AF64" s="57">
        <f>SUM(AF65:AF66)</f>
        <v>90</v>
      </c>
      <c r="AG64" s="131">
        <f>SUM(AG65:AG66)</f>
        <v>11</v>
      </c>
    </row>
    <row r="65" spans="1:33" s="14" customFormat="1" ht="20.100000000000001" customHeight="1" x14ac:dyDescent="0.2">
      <c r="A65" s="127">
        <v>41</v>
      </c>
      <c r="B65" s="125" t="s">
        <v>127</v>
      </c>
      <c r="C65" s="180" t="s">
        <v>44</v>
      </c>
      <c r="D65" s="181"/>
      <c r="E65" s="45"/>
      <c r="F65" s="45"/>
      <c r="G65" s="45"/>
      <c r="H65" s="46"/>
      <c r="I65" s="45"/>
      <c r="J65" s="45"/>
      <c r="K65" s="45"/>
      <c r="L65" s="109"/>
      <c r="M65" s="112"/>
      <c r="N65" s="112"/>
      <c r="O65" s="113">
        <v>30</v>
      </c>
      <c r="P65" s="110">
        <v>2</v>
      </c>
      <c r="Q65" s="48"/>
      <c r="R65" s="48"/>
      <c r="S65" s="48"/>
      <c r="T65" s="80"/>
      <c r="U65" s="35"/>
      <c r="V65" s="35"/>
      <c r="W65" s="35"/>
      <c r="X65" s="80"/>
      <c r="Y65" s="35"/>
      <c r="Z65" s="35"/>
      <c r="AA65" s="116"/>
      <c r="AB65" s="115"/>
      <c r="AC65" s="50">
        <f t="shared" si="58"/>
        <v>30</v>
      </c>
      <c r="AD65" s="31">
        <f t="shared" ref="AD65:AD66" si="60">E65+I65+M65+Q65+U65+Y65</f>
        <v>0</v>
      </c>
      <c r="AE65" s="31">
        <f t="shared" ref="AE65:AE66" si="61">F65+J65+N65+R65+V65+Z65</f>
        <v>0</v>
      </c>
      <c r="AF65" s="31">
        <f t="shared" ref="AF65:AF66" si="62">G65+K65+O65+S65+W65+AA65</f>
        <v>30</v>
      </c>
      <c r="AG65" s="133">
        <f t="shared" si="59"/>
        <v>2</v>
      </c>
    </row>
    <row r="66" spans="1:33" s="14" customFormat="1" ht="36" customHeight="1" x14ac:dyDescent="0.2">
      <c r="A66" s="127">
        <v>42</v>
      </c>
      <c r="B66" s="125" t="s">
        <v>110</v>
      </c>
      <c r="C66" s="67"/>
      <c r="D66" s="68" t="s">
        <v>84</v>
      </c>
      <c r="E66" s="45"/>
      <c r="F66" s="45"/>
      <c r="G66" s="45"/>
      <c r="H66" s="46"/>
      <c r="I66" s="45"/>
      <c r="J66" s="45"/>
      <c r="K66" s="45"/>
      <c r="L66" s="29"/>
      <c r="M66" s="111"/>
      <c r="N66" s="111"/>
      <c r="O66" s="111"/>
      <c r="P66" s="30"/>
      <c r="Q66" s="111"/>
      <c r="R66" s="111"/>
      <c r="S66" s="114">
        <v>20</v>
      </c>
      <c r="T66" s="29">
        <v>3</v>
      </c>
      <c r="U66" s="35"/>
      <c r="V66" s="35"/>
      <c r="W66" s="42">
        <v>20</v>
      </c>
      <c r="X66" s="32">
        <v>3</v>
      </c>
      <c r="Y66" s="35"/>
      <c r="Z66" s="35"/>
      <c r="AA66" s="42">
        <v>20</v>
      </c>
      <c r="AB66" s="117">
        <v>3</v>
      </c>
      <c r="AC66" s="50">
        <f t="shared" si="58"/>
        <v>60</v>
      </c>
      <c r="AD66" s="31">
        <f t="shared" si="60"/>
        <v>0</v>
      </c>
      <c r="AE66" s="31">
        <f t="shared" si="61"/>
        <v>0</v>
      </c>
      <c r="AF66" s="31">
        <f t="shared" si="62"/>
        <v>60</v>
      </c>
      <c r="AG66" s="133">
        <f t="shared" si="59"/>
        <v>9</v>
      </c>
    </row>
    <row r="67" spans="1:33" s="14" customFormat="1" ht="20.100000000000001" customHeight="1" x14ac:dyDescent="0.2">
      <c r="A67" s="186" t="s">
        <v>111</v>
      </c>
      <c r="B67" s="187"/>
      <c r="C67" s="187"/>
      <c r="D67" s="188"/>
      <c r="E67" s="54">
        <f t="shared" ref="E67:AB67" si="63">SUM(E17:E24,E26:E30,E32:E37,E39:E43,E45:E46,E49:E54,E56:E63,E65:E66)</f>
        <v>44</v>
      </c>
      <c r="F67" s="54">
        <f t="shared" si="63"/>
        <v>320</v>
      </c>
      <c r="G67" s="54">
        <f t="shared" si="63"/>
        <v>60</v>
      </c>
      <c r="H67" s="175">
        <f t="shared" si="63"/>
        <v>31</v>
      </c>
      <c r="I67" s="54">
        <f t="shared" si="63"/>
        <v>90</v>
      </c>
      <c r="J67" s="54">
        <f t="shared" si="63"/>
        <v>315</v>
      </c>
      <c r="K67" s="54">
        <f t="shared" si="63"/>
        <v>30</v>
      </c>
      <c r="L67" s="175">
        <f t="shared" si="63"/>
        <v>29</v>
      </c>
      <c r="M67" s="81">
        <f t="shared" si="63"/>
        <v>105</v>
      </c>
      <c r="N67" s="81">
        <f t="shared" si="63"/>
        <v>350</v>
      </c>
      <c r="O67" s="81">
        <f t="shared" si="63"/>
        <v>30</v>
      </c>
      <c r="P67" s="192">
        <f t="shared" si="63"/>
        <v>31</v>
      </c>
      <c r="Q67" s="81">
        <f t="shared" si="63"/>
        <v>30</v>
      </c>
      <c r="R67" s="81">
        <f t="shared" si="63"/>
        <v>335</v>
      </c>
      <c r="S67" s="81">
        <f t="shared" si="63"/>
        <v>20</v>
      </c>
      <c r="T67" s="192">
        <f t="shared" si="63"/>
        <v>29</v>
      </c>
      <c r="U67" s="38">
        <f t="shared" si="63"/>
        <v>30</v>
      </c>
      <c r="V67" s="38">
        <f t="shared" si="63"/>
        <v>305</v>
      </c>
      <c r="W67" s="38">
        <f t="shared" si="63"/>
        <v>20</v>
      </c>
      <c r="X67" s="175">
        <f t="shared" si="63"/>
        <v>32</v>
      </c>
      <c r="Y67" s="38">
        <f t="shared" si="63"/>
        <v>0</v>
      </c>
      <c r="Z67" s="38">
        <f t="shared" si="63"/>
        <v>240</v>
      </c>
      <c r="AA67" s="38">
        <f t="shared" si="63"/>
        <v>20</v>
      </c>
      <c r="AB67" s="175">
        <f t="shared" si="63"/>
        <v>28</v>
      </c>
      <c r="AC67" s="78">
        <f>AC64+AC55+AC48+AC44+AC38+AC31+AC25+AC16</f>
        <v>2344</v>
      </c>
      <c r="AD67" s="79">
        <f>AD64+AD55+AD48+AD44+AD38+AD31+AD25+AD16</f>
        <v>299</v>
      </c>
      <c r="AE67" s="79">
        <f>AE64+AE55+AE48+AE44+AE38+AE31+AE25+AE16</f>
        <v>1865</v>
      </c>
      <c r="AF67" s="79">
        <f>AF64+AF55+AF48+AF44+AF38+AF31+AF25+AF16</f>
        <v>180</v>
      </c>
      <c r="AG67" s="134">
        <f>AG16+AG25+AG31+AG38+AG44+AG48+AG55+AG64</f>
        <v>180</v>
      </c>
    </row>
    <row r="68" spans="1:33" s="14" customFormat="1" ht="20.100000000000001" customHeight="1" x14ac:dyDescent="0.2">
      <c r="A68" s="186"/>
      <c r="B68" s="187"/>
      <c r="C68" s="187"/>
      <c r="D68" s="188"/>
      <c r="E68" s="168">
        <f>E67+F67+G67</f>
        <v>424</v>
      </c>
      <c r="F68" s="168"/>
      <c r="G68" s="168"/>
      <c r="H68" s="175"/>
      <c r="I68" s="169">
        <f>I67+J67+K67</f>
        <v>435</v>
      </c>
      <c r="J68" s="170"/>
      <c r="K68" s="171"/>
      <c r="L68" s="175"/>
      <c r="M68" s="172">
        <f>M67+N67+O67</f>
        <v>485</v>
      </c>
      <c r="N68" s="173"/>
      <c r="O68" s="174"/>
      <c r="P68" s="192"/>
      <c r="Q68" s="172">
        <f>Q67+R67+S67</f>
        <v>385</v>
      </c>
      <c r="R68" s="173"/>
      <c r="S68" s="174"/>
      <c r="T68" s="192"/>
      <c r="U68" s="182">
        <f>U67+V67+W67</f>
        <v>355</v>
      </c>
      <c r="V68" s="183"/>
      <c r="W68" s="184"/>
      <c r="X68" s="175"/>
      <c r="Y68" s="182">
        <f>Y67+Z67+AA67</f>
        <v>260</v>
      </c>
      <c r="Z68" s="183"/>
      <c r="AA68" s="184"/>
      <c r="AB68" s="175"/>
      <c r="AC68" s="176">
        <f>U69+M69+E69</f>
        <v>2344</v>
      </c>
      <c r="AD68" s="177"/>
      <c r="AE68" s="177"/>
      <c r="AF68" s="177"/>
      <c r="AG68" s="166">
        <f>H67+L67+P67+T67+X67+AB67</f>
        <v>180</v>
      </c>
    </row>
    <row r="69" spans="1:33" s="14" customFormat="1" ht="20.100000000000001" customHeight="1" thickBot="1" x14ac:dyDescent="0.25">
      <c r="A69" s="189"/>
      <c r="B69" s="190"/>
      <c r="C69" s="190"/>
      <c r="D69" s="191"/>
      <c r="E69" s="185">
        <f>E68+I68</f>
        <v>859</v>
      </c>
      <c r="F69" s="185"/>
      <c r="G69" s="185"/>
      <c r="H69" s="185"/>
      <c r="I69" s="185"/>
      <c r="J69" s="185"/>
      <c r="K69" s="185"/>
      <c r="L69" s="61">
        <f>H67+L67</f>
        <v>60</v>
      </c>
      <c r="M69" s="185">
        <f>M68+Q68</f>
        <v>870</v>
      </c>
      <c r="N69" s="185"/>
      <c r="O69" s="185"/>
      <c r="P69" s="185"/>
      <c r="Q69" s="185"/>
      <c r="R69" s="185"/>
      <c r="S69" s="185"/>
      <c r="T69" s="61">
        <f>P67+T67</f>
        <v>60</v>
      </c>
      <c r="U69" s="185">
        <f>U68+Y68</f>
        <v>615</v>
      </c>
      <c r="V69" s="185"/>
      <c r="W69" s="185"/>
      <c r="X69" s="185"/>
      <c r="Y69" s="185"/>
      <c r="Z69" s="185"/>
      <c r="AA69" s="185"/>
      <c r="AB69" s="62">
        <f>X67+AB67</f>
        <v>60</v>
      </c>
      <c r="AC69" s="178"/>
      <c r="AD69" s="179"/>
      <c r="AE69" s="179"/>
      <c r="AF69" s="179"/>
      <c r="AG69" s="167"/>
    </row>
  </sheetData>
  <mergeCells count="62">
    <mergeCell ref="AB14:AB15"/>
    <mergeCell ref="M13:T13"/>
    <mergeCell ref="U13:AB13"/>
    <mergeCell ref="AC13:AC15"/>
    <mergeCell ref="M14:O14"/>
    <mergeCell ref="D26:D30"/>
    <mergeCell ref="A31:AB31"/>
    <mergeCell ref="A38:AB38"/>
    <mergeCell ref="A16:AB16"/>
    <mergeCell ref="A25:AB25"/>
    <mergeCell ref="A47:AB47"/>
    <mergeCell ref="A48:AB48"/>
    <mergeCell ref="A55:AB55"/>
    <mergeCell ref="A64:AB64"/>
    <mergeCell ref="A44:AB44"/>
    <mergeCell ref="C65:D65"/>
    <mergeCell ref="U68:W68"/>
    <mergeCell ref="Y68:AA68"/>
    <mergeCell ref="M69:S69"/>
    <mergeCell ref="U69:AA69"/>
    <mergeCell ref="A67:D69"/>
    <mergeCell ref="H67:H68"/>
    <mergeCell ref="L67:L68"/>
    <mergeCell ref="P67:P68"/>
    <mergeCell ref="T67:T68"/>
    <mergeCell ref="E69:K69"/>
    <mergeCell ref="AG68:AG69"/>
    <mergeCell ref="E68:G68"/>
    <mergeCell ref="I68:K68"/>
    <mergeCell ref="M68:O68"/>
    <mergeCell ref="Q68:S68"/>
    <mergeCell ref="X67:X68"/>
    <mergeCell ref="AB67:AB68"/>
    <mergeCell ref="AC68:AF69"/>
    <mergeCell ref="A12:AG12"/>
    <mergeCell ref="U14:W14"/>
    <mergeCell ref="X14:X15"/>
    <mergeCell ref="A1:AG1"/>
    <mergeCell ref="A2:AG2"/>
    <mergeCell ref="A3:AG3"/>
    <mergeCell ref="A4:AG4"/>
    <mergeCell ref="A5:AG5"/>
    <mergeCell ref="L14:L15"/>
    <mergeCell ref="I14:K14"/>
    <mergeCell ref="AD13:AF14"/>
    <mergeCell ref="AG13:AG15"/>
    <mergeCell ref="T14:T15"/>
    <mergeCell ref="Q14:S14"/>
    <mergeCell ref="P14:P15"/>
    <mergeCell ref="Y14:AA14"/>
    <mergeCell ref="H14:H15"/>
    <mergeCell ref="E14:G14"/>
    <mergeCell ref="A13:A15"/>
    <mergeCell ref="B13:B15"/>
    <mergeCell ref="C13:C15"/>
    <mergeCell ref="D13:D15"/>
    <mergeCell ref="E13:L13"/>
    <mergeCell ref="A6:AG6"/>
    <mergeCell ref="A7:AG7"/>
    <mergeCell ref="A8:AG8"/>
    <mergeCell ref="A11:AF11"/>
    <mergeCell ref="A9:AG9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0"/>
  <sheetViews>
    <sheetView tabSelected="1" zoomScaleNormal="100" zoomScalePageLayoutView="125" workbookViewId="0">
      <selection activeCell="A39" sqref="A39:XFD40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4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112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6</v>
      </c>
      <c r="B13" s="153" t="s">
        <v>7</v>
      </c>
      <c r="C13" s="155" t="s">
        <v>8</v>
      </c>
      <c r="D13" s="158" t="s">
        <v>9</v>
      </c>
      <c r="E13" s="160" t="s">
        <v>10</v>
      </c>
      <c r="F13" s="160"/>
      <c r="G13" s="160"/>
      <c r="H13" s="160"/>
      <c r="I13" s="160"/>
      <c r="J13" s="160"/>
      <c r="K13" s="160"/>
      <c r="L13" s="160"/>
      <c r="M13" s="160" t="s">
        <v>11</v>
      </c>
      <c r="N13" s="160"/>
      <c r="O13" s="160"/>
      <c r="P13" s="160"/>
      <c r="Q13" s="160"/>
      <c r="R13" s="160"/>
      <c r="S13" s="160"/>
      <c r="T13" s="160"/>
      <c r="U13" s="160" t="s">
        <v>12</v>
      </c>
      <c r="V13" s="160"/>
      <c r="W13" s="160"/>
      <c r="X13" s="160"/>
      <c r="Y13" s="160"/>
      <c r="Z13" s="160"/>
      <c r="AA13" s="160"/>
      <c r="AB13" s="160"/>
      <c r="AC13" s="205" t="s">
        <v>13</v>
      </c>
      <c r="AD13" s="153" t="s">
        <v>14</v>
      </c>
      <c r="AE13" s="153"/>
      <c r="AF13" s="153"/>
      <c r="AG13" s="164" t="s">
        <v>15</v>
      </c>
    </row>
    <row r="14" spans="1:38" s="14" customFormat="1" x14ac:dyDescent="0.2">
      <c r="A14" s="152"/>
      <c r="B14" s="154"/>
      <c r="C14" s="156"/>
      <c r="D14" s="159"/>
      <c r="E14" s="148" t="s">
        <v>16</v>
      </c>
      <c r="F14" s="149"/>
      <c r="G14" s="150"/>
      <c r="H14" s="146" t="s">
        <v>15</v>
      </c>
      <c r="I14" s="148" t="s">
        <v>17</v>
      </c>
      <c r="J14" s="149"/>
      <c r="K14" s="150"/>
      <c r="L14" s="146" t="s">
        <v>15</v>
      </c>
      <c r="M14" s="148" t="s">
        <v>18</v>
      </c>
      <c r="N14" s="149"/>
      <c r="O14" s="150"/>
      <c r="P14" s="146" t="s">
        <v>15</v>
      </c>
      <c r="Q14" s="148" t="s">
        <v>19</v>
      </c>
      <c r="R14" s="149"/>
      <c r="S14" s="150"/>
      <c r="T14" s="146" t="s">
        <v>15</v>
      </c>
      <c r="U14" s="148" t="s">
        <v>20</v>
      </c>
      <c r="V14" s="149"/>
      <c r="W14" s="150"/>
      <c r="X14" s="146" t="s">
        <v>15</v>
      </c>
      <c r="Y14" s="148" t="s">
        <v>21</v>
      </c>
      <c r="Z14" s="149"/>
      <c r="AA14" s="150"/>
      <c r="AB14" s="146" t="s">
        <v>15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138" t="s">
        <v>22</v>
      </c>
      <c r="F15" s="138" t="s">
        <v>23</v>
      </c>
      <c r="G15" s="138" t="s">
        <v>24</v>
      </c>
      <c r="H15" s="147"/>
      <c r="I15" s="138" t="s">
        <v>22</v>
      </c>
      <c r="J15" s="138" t="s">
        <v>23</v>
      </c>
      <c r="K15" s="138" t="s">
        <v>24</v>
      </c>
      <c r="L15" s="147"/>
      <c r="M15" s="139" t="s">
        <v>22</v>
      </c>
      <c r="N15" s="139" t="s">
        <v>23</v>
      </c>
      <c r="O15" s="139" t="s">
        <v>24</v>
      </c>
      <c r="P15" s="147"/>
      <c r="Q15" s="139" t="s">
        <v>22</v>
      </c>
      <c r="R15" s="139" t="s">
        <v>23</v>
      </c>
      <c r="S15" s="139" t="s">
        <v>24</v>
      </c>
      <c r="T15" s="147"/>
      <c r="U15" s="140" t="s">
        <v>22</v>
      </c>
      <c r="V15" s="140" t="s">
        <v>23</v>
      </c>
      <c r="W15" s="140" t="s">
        <v>24</v>
      </c>
      <c r="X15" s="147"/>
      <c r="Y15" s="140" t="s">
        <v>22</v>
      </c>
      <c r="Z15" s="140" t="s">
        <v>23</v>
      </c>
      <c r="AA15" s="140" t="s">
        <v>24</v>
      </c>
      <c r="AB15" s="147"/>
      <c r="AC15" s="206"/>
      <c r="AD15" s="56" t="s">
        <v>22</v>
      </c>
      <c r="AE15" s="56" t="s">
        <v>23</v>
      </c>
      <c r="AF15" s="56" t="s">
        <v>24</v>
      </c>
      <c r="AG15" s="165"/>
      <c r="AI15" s="118"/>
    </row>
    <row r="16" spans="1:38" s="14" customFormat="1" ht="20.100000000000001" customHeight="1" x14ac:dyDescent="0.2">
      <c r="A16" s="200" t="s">
        <v>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1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1">
        <f t="shared" ref="AC17:AC23" si="0">AD17+AE17+AF17</f>
        <v>4</v>
      </c>
      <c r="AD17" s="97">
        <f t="shared" ref="AD17:AG23" si="1">E17+I17+M17+Q17+U17+Y17</f>
        <v>4</v>
      </c>
      <c r="AE17" s="97">
        <f t="shared" si="1"/>
        <v>0</v>
      </c>
      <c r="AF17" s="97">
        <f t="shared" si="1"/>
        <v>0</v>
      </c>
      <c r="AG17" s="132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2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1">
        <f t="shared" si="0"/>
        <v>5</v>
      </c>
      <c r="AD18" s="97">
        <f t="shared" si="1"/>
        <v>5</v>
      </c>
      <c r="AE18" s="97">
        <f t="shared" si="1"/>
        <v>0</v>
      </c>
      <c r="AF18" s="97">
        <f t="shared" si="1"/>
        <v>0</v>
      </c>
      <c r="AG18" s="132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1">
        <f t="shared" si="0"/>
        <v>60</v>
      </c>
      <c r="AD19" s="97">
        <f t="shared" si="1"/>
        <v>0</v>
      </c>
      <c r="AE19" s="97">
        <f t="shared" si="1"/>
        <v>60</v>
      </c>
      <c r="AF19" s="97">
        <f t="shared" si="1"/>
        <v>0</v>
      </c>
      <c r="AG19" s="132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1">
        <f t="shared" si="0"/>
        <v>90</v>
      </c>
      <c r="AD20" s="97">
        <f t="shared" si="1"/>
        <v>0</v>
      </c>
      <c r="AE20" s="97">
        <f t="shared" si="1"/>
        <v>90</v>
      </c>
      <c r="AF20" s="97">
        <f t="shared" si="1"/>
        <v>0</v>
      </c>
      <c r="AG20" s="132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1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2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2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1">
        <f t="shared" si="0"/>
        <v>15</v>
      </c>
      <c r="AD22" s="97">
        <f t="shared" ref="AD22:AD23" si="2">E22+I22+M22+Q22+U22+Y22</f>
        <v>15</v>
      </c>
      <c r="AE22" s="97">
        <f t="shared" si="1"/>
        <v>0</v>
      </c>
      <c r="AF22" s="97">
        <f t="shared" si="1"/>
        <v>0</v>
      </c>
      <c r="AG22" s="132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2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1">
        <f t="shared" si="0"/>
        <v>15</v>
      </c>
      <c r="AD23" s="97">
        <f t="shared" si="2"/>
        <v>15</v>
      </c>
      <c r="AE23" s="97">
        <f t="shared" si="1"/>
        <v>0</v>
      </c>
      <c r="AF23" s="97">
        <f t="shared" si="1"/>
        <v>0</v>
      </c>
      <c r="AG23" s="132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3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1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2">
        <f>H24+L24+P24+T24+X24+AB24</f>
        <v>1</v>
      </c>
    </row>
    <row r="25" spans="1:36" s="14" customFormat="1" ht="20.100000000000001" customHeight="1" x14ac:dyDescent="0.2">
      <c r="A25" s="202" t="s">
        <v>49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57">
        <f>SUM(AC26:AC30)</f>
        <v>690</v>
      </c>
      <c r="AD25" s="57">
        <f>SUM(AD26:AD30)</f>
        <v>0</v>
      </c>
      <c r="AE25" s="57">
        <f>SUM(AE26:AE30)</f>
        <v>630</v>
      </c>
      <c r="AF25" s="57">
        <f>SUM(AF26:AF30)</f>
        <v>60</v>
      </c>
      <c r="AG25" s="131">
        <f>SUM(AG26:AG30)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99" t="s">
        <v>52</v>
      </c>
      <c r="E26" s="33"/>
      <c r="F26" s="33">
        <v>30</v>
      </c>
      <c r="G26" s="33"/>
      <c r="H26" s="64">
        <v>2</v>
      </c>
      <c r="I26" s="33"/>
      <c r="J26" s="33">
        <v>30</v>
      </c>
      <c r="K26" s="33"/>
      <c r="L26" s="64">
        <v>2</v>
      </c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180</v>
      </c>
      <c r="AD26" s="31">
        <f t="shared" ref="AD26:AG26" si="3">E26+I26+M26+Q26+U26+Y26</f>
        <v>0</v>
      </c>
      <c r="AE26" s="31">
        <f t="shared" si="3"/>
        <v>180</v>
      </c>
      <c r="AF26" s="31">
        <f t="shared" si="3"/>
        <v>0</v>
      </c>
      <c r="AG26" s="133">
        <f t="shared" si="3"/>
        <v>8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99"/>
      <c r="E27" s="33"/>
      <c r="F27" s="33">
        <v>30</v>
      </c>
      <c r="G27" s="33"/>
      <c r="H27" s="64">
        <v>3</v>
      </c>
      <c r="I27" s="33"/>
      <c r="J27" s="33">
        <v>30</v>
      </c>
      <c r="K27" s="33"/>
      <c r="L27" s="64">
        <v>3</v>
      </c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180</v>
      </c>
      <c r="AD27" s="31">
        <f t="shared" ref="AD27:AD30" si="4">E27+I27+M27+Q27+U27+Y27</f>
        <v>0</v>
      </c>
      <c r="AE27" s="31">
        <f t="shared" ref="AE27:AE30" si="5">F27+J27+N27+R27+V27+Z27</f>
        <v>180</v>
      </c>
      <c r="AF27" s="31">
        <f t="shared" ref="AF27:AF30" si="6">G27+K27+O27+S27+W27+AA27</f>
        <v>0</v>
      </c>
      <c r="AG27" s="133">
        <f t="shared" ref="AG27:AG30" si="7">H27+L27+P27+T27+X27+AB27</f>
        <v>10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99"/>
      <c r="E28" s="33"/>
      <c r="F28" s="33">
        <v>30</v>
      </c>
      <c r="G28" s="33"/>
      <c r="H28" s="29">
        <v>3</v>
      </c>
      <c r="I28" s="33"/>
      <c r="J28" s="33">
        <v>30</v>
      </c>
      <c r="K28" s="33"/>
      <c r="L28" s="29">
        <v>3</v>
      </c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90</v>
      </c>
      <c r="AD28" s="31">
        <f t="shared" si="4"/>
        <v>0</v>
      </c>
      <c r="AE28" s="31">
        <f t="shared" si="5"/>
        <v>90</v>
      </c>
      <c r="AF28" s="31">
        <f t="shared" si="6"/>
        <v>0</v>
      </c>
      <c r="AG28" s="133">
        <f t="shared" si="7"/>
        <v>8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99"/>
      <c r="E29" s="33"/>
      <c r="F29" s="33">
        <v>30</v>
      </c>
      <c r="G29" s="33"/>
      <c r="H29" s="29">
        <v>3</v>
      </c>
      <c r="I29" s="33"/>
      <c r="J29" s="33">
        <v>30</v>
      </c>
      <c r="K29" s="33"/>
      <c r="L29" s="29">
        <v>3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180</v>
      </c>
      <c r="AD29" s="31">
        <f t="shared" si="4"/>
        <v>0</v>
      </c>
      <c r="AE29" s="31">
        <f t="shared" si="5"/>
        <v>180</v>
      </c>
      <c r="AF29" s="31">
        <f t="shared" si="6"/>
        <v>0</v>
      </c>
      <c r="AG29" s="133">
        <f t="shared" si="7"/>
        <v>11</v>
      </c>
    </row>
    <row r="30" spans="1:36" s="14" customFormat="1" ht="27" customHeight="1" x14ac:dyDescent="0.2">
      <c r="A30" s="60">
        <v>13</v>
      </c>
      <c r="B30" s="63" t="s">
        <v>57</v>
      </c>
      <c r="C30" s="56" t="s">
        <v>58</v>
      </c>
      <c r="D30" s="199"/>
      <c r="E30" s="33"/>
      <c r="F30" s="33"/>
      <c r="G30" s="33">
        <v>30</v>
      </c>
      <c r="H30" s="30">
        <v>1</v>
      </c>
      <c r="I30" s="33"/>
      <c r="J30" s="33"/>
      <c r="K30" s="33">
        <v>30</v>
      </c>
      <c r="L30" s="30">
        <v>1</v>
      </c>
      <c r="M30" s="34"/>
      <c r="N30" s="65"/>
      <c r="O30" s="65"/>
      <c r="P30" s="64"/>
      <c r="Q30" s="65"/>
      <c r="R30" s="34"/>
      <c r="S30" s="34"/>
      <c r="T30" s="29"/>
      <c r="U30" s="35"/>
      <c r="V30" s="49"/>
      <c r="W30" s="49"/>
      <c r="X30" s="64"/>
      <c r="Y30" s="35"/>
      <c r="Z30" s="35"/>
      <c r="AA30" s="35"/>
      <c r="AB30" s="64"/>
      <c r="AC30" s="50">
        <f>AD30+AE30+AF30</f>
        <v>60</v>
      </c>
      <c r="AD30" s="31">
        <f t="shared" si="4"/>
        <v>0</v>
      </c>
      <c r="AE30" s="31">
        <f t="shared" si="5"/>
        <v>0</v>
      </c>
      <c r="AF30" s="31">
        <f t="shared" si="6"/>
        <v>60</v>
      </c>
      <c r="AG30" s="133">
        <f t="shared" si="7"/>
        <v>2</v>
      </c>
    </row>
    <row r="31" spans="1:36" s="15" customFormat="1" ht="20.100000000000001" customHeight="1" x14ac:dyDescent="0.2">
      <c r="A31" s="193" t="s">
        <v>125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57">
        <f>SUM(AC32:AC37)</f>
        <v>245</v>
      </c>
      <c r="AD31" s="57">
        <f>SUM(AD32:AD37)</f>
        <v>30</v>
      </c>
      <c r="AE31" s="57">
        <f>SUM(AE32:AE37)</f>
        <v>215</v>
      </c>
      <c r="AF31" s="57">
        <f>SUM(AF32:AF37)</f>
        <v>0</v>
      </c>
      <c r="AG31" s="131">
        <f>SUM(AG32:AG37)</f>
        <v>15</v>
      </c>
      <c r="AJ31" s="83"/>
    </row>
    <row r="32" spans="1:36" s="76" customFormat="1" ht="20.100000000000001" customHeight="1" x14ac:dyDescent="0.2">
      <c r="A32" s="59">
        <v>14</v>
      </c>
      <c r="B32" s="27" t="s">
        <v>65</v>
      </c>
      <c r="C32" s="71" t="s">
        <v>29</v>
      </c>
      <c r="D32" s="100" t="s">
        <v>30</v>
      </c>
      <c r="E32" s="93"/>
      <c r="F32" s="93">
        <v>20</v>
      </c>
      <c r="G32" s="93"/>
      <c r="H32" s="101">
        <v>1</v>
      </c>
      <c r="I32" s="93"/>
      <c r="J32" s="93"/>
      <c r="K32" s="93"/>
      <c r="L32" s="101"/>
      <c r="M32" s="95"/>
      <c r="N32" s="95"/>
      <c r="O32" s="95"/>
      <c r="P32" s="101"/>
      <c r="Q32" s="95"/>
      <c r="R32" s="95"/>
      <c r="S32" s="95"/>
      <c r="T32" s="101"/>
      <c r="U32" s="96"/>
      <c r="V32" s="96"/>
      <c r="W32" s="96"/>
      <c r="X32" s="101"/>
      <c r="Y32" s="96"/>
      <c r="Z32" s="96"/>
      <c r="AA32" s="96"/>
      <c r="AB32" s="94"/>
      <c r="AC32" s="121">
        <f t="shared" ref="AC32" si="8">AD32+AE32+AF32</f>
        <v>20</v>
      </c>
      <c r="AD32" s="97">
        <f t="shared" ref="AD32:AF32" si="9">Y32+U32+Q32+M32+I32+E32</f>
        <v>0</v>
      </c>
      <c r="AE32" s="97">
        <f t="shared" si="9"/>
        <v>20</v>
      </c>
      <c r="AF32" s="97">
        <f t="shared" si="9"/>
        <v>0</v>
      </c>
      <c r="AG32" s="132">
        <f t="shared" ref="AG32" si="10">H32+L32+P32+T32+X32+AB32</f>
        <v>1</v>
      </c>
      <c r="AI32" s="108"/>
    </row>
    <row r="33" spans="1:38" s="76" customFormat="1" ht="20.100000000000001" customHeight="1" x14ac:dyDescent="0.2">
      <c r="A33" s="60">
        <v>15</v>
      </c>
      <c r="B33" s="27" t="s">
        <v>64</v>
      </c>
      <c r="C33" s="71" t="s">
        <v>35</v>
      </c>
      <c r="D33" s="100" t="s">
        <v>36</v>
      </c>
      <c r="E33" s="93"/>
      <c r="F33" s="93">
        <v>30</v>
      </c>
      <c r="G33" s="93"/>
      <c r="H33" s="101">
        <v>2</v>
      </c>
      <c r="I33" s="93"/>
      <c r="J33" s="93">
        <v>30</v>
      </c>
      <c r="K33" s="93"/>
      <c r="L33" s="101">
        <v>2</v>
      </c>
      <c r="M33" s="95"/>
      <c r="N33" s="95">
        <v>30</v>
      </c>
      <c r="O33" s="95"/>
      <c r="P33" s="32">
        <v>1</v>
      </c>
      <c r="Q33" s="95"/>
      <c r="R33" s="95"/>
      <c r="S33" s="95"/>
      <c r="T33" s="101"/>
      <c r="U33" s="96"/>
      <c r="V33" s="96"/>
      <c r="W33" s="96"/>
      <c r="X33" s="101"/>
      <c r="Y33" s="96"/>
      <c r="Z33" s="96"/>
      <c r="AA33" s="96"/>
      <c r="AB33" s="94"/>
      <c r="AC33" s="121">
        <f>AD33+AE33+AF33</f>
        <v>90</v>
      </c>
      <c r="AD33" s="97">
        <f>Y33+U33+Q33+M33+I33+E33</f>
        <v>0</v>
      </c>
      <c r="AE33" s="97">
        <f>Z33+V33+R33+N33+J33+F33</f>
        <v>90</v>
      </c>
      <c r="AF33" s="97">
        <f>AA33+W33+S33+O33+K33+G33</f>
        <v>0</v>
      </c>
      <c r="AG33" s="132">
        <f>H33+L33+P33+T33+X33+AB33</f>
        <v>5</v>
      </c>
      <c r="AI33" s="14"/>
    </row>
    <row r="34" spans="1:38" s="76" customFormat="1" ht="20.100000000000001" customHeight="1" x14ac:dyDescent="0.2">
      <c r="A34" s="60">
        <v>16</v>
      </c>
      <c r="B34" s="27" t="s">
        <v>68</v>
      </c>
      <c r="C34" s="71" t="s">
        <v>69</v>
      </c>
      <c r="D34" s="100" t="s">
        <v>70</v>
      </c>
      <c r="E34" s="93"/>
      <c r="F34" s="93"/>
      <c r="G34" s="93"/>
      <c r="H34" s="101"/>
      <c r="I34" s="93"/>
      <c r="J34" s="93">
        <v>15</v>
      </c>
      <c r="K34" s="93"/>
      <c r="L34" s="101">
        <v>1</v>
      </c>
      <c r="M34" s="95"/>
      <c r="N34" s="95">
        <v>30</v>
      </c>
      <c r="O34" s="95"/>
      <c r="P34" s="101">
        <v>2</v>
      </c>
      <c r="Q34" s="95"/>
      <c r="R34" s="95"/>
      <c r="S34" s="95"/>
      <c r="T34" s="101"/>
      <c r="U34" s="96"/>
      <c r="V34" s="96"/>
      <c r="W34" s="96"/>
      <c r="X34" s="101"/>
      <c r="Y34" s="96"/>
      <c r="Z34" s="96"/>
      <c r="AA34" s="96"/>
      <c r="AB34" s="94"/>
      <c r="AC34" s="121">
        <f t="shared" ref="AC34:AC37" si="11">AD34+AE34+AF34</f>
        <v>45</v>
      </c>
      <c r="AD34" s="97">
        <f t="shared" ref="AD34:AF37" si="12">Y34+U34+Q34+M34+I34+E34</f>
        <v>0</v>
      </c>
      <c r="AE34" s="97">
        <f t="shared" si="12"/>
        <v>45</v>
      </c>
      <c r="AF34" s="97">
        <f t="shared" si="12"/>
        <v>0</v>
      </c>
      <c r="AG34" s="132">
        <f t="shared" ref="AG34:AG37" si="13">H34+L34+P34+T34+X34+AB34</f>
        <v>3</v>
      </c>
    </row>
    <row r="35" spans="1:38" s="76" customFormat="1" ht="20.100000000000001" customHeight="1" x14ac:dyDescent="0.2">
      <c r="A35" s="119">
        <v>17</v>
      </c>
      <c r="B35" s="27" t="s">
        <v>59</v>
      </c>
      <c r="C35" s="82" t="s">
        <v>60</v>
      </c>
      <c r="D35" s="103" t="s">
        <v>28</v>
      </c>
      <c r="E35" s="93"/>
      <c r="F35" s="93"/>
      <c r="G35" s="93"/>
      <c r="H35" s="107"/>
      <c r="I35" s="93">
        <v>30</v>
      </c>
      <c r="J35" s="93"/>
      <c r="K35" s="93"/>
      <c r="L35" s="102">
        <v>2</v>
      </c>
      <c r="M35" s="95"/>
      <c r="N35" s="105"/>
      <c r="O35" s="105"/>
      <c r="P35" s="108"/>
      <c r="Q35" s="105"/>
      <c r="R35" s="95"/>
      <c r="S35" s="95"/>
      <c r="T35" s="101"/>
      <c r="U35" s="96"/>
      <c r="V35" s="106"/>
      <c r="W35" s="106"/>
      <c r="X35" s="108"/>
      <c r="Y35" s="96"/>
      <c r="Z35" s="96"/>
      <c r="AA35" s="96"/>
      <c r="AB35" s="104"/>
      <c r="AC35" s="121">
        <f t="shared" si="11"/>
        <v>30</v>
      </c>
      <c r="AD35" s="97">
        <f t="shared" si="12"/>
        <v>30</v>
      </c>
      <c r="AE35" s="99">
        <f t="shared" si="12"/>
        <v>0</v>
      </c>
      <c r="AF35" s="99">
        <f t="shared" si="12"/>
        <v>0</v>
      </c>
      <c r="AG35" s="132">
        <f t="shared" si="13"/>
        <v>2</v>
      </c>
    </row>
    <row r="36" spans="1:38" s="76" customFormat="1" ht="20.100000000000001" customHeight="1" x14ac:dyDescent="0.2">
      <c r="A36" s="60">
        <v>18</v>
      </c>
      <c r="B36" s="27" t="s">
        <v>61</v>
      </c>
      <c r="C36" s="71" t="s">
        <v>62</v>
      </c>
      <c r="D36" s="100" t="s">
        <v>63</v>
      </c>
      <c r="E36" s="93"/>
      <c r="F36" s="93"/>
      <c r="G36" s="93"/>
      <c r="H36" s="101"/>
      <c r="I36" s="93"/>
      <c r="J36" s="93"/>
      <c r="K36" s="93"/>
      <c r="L36" s="101"/>
      <c r="M36" s="95"/>
      <c r="N36" s="95"/>
      <c r="O36" s="95"/>
      <c r="P36" s="101"/>
      <c r="Q36" s="95"/>
      <c r="R36" s="95">
        <v>30</v>
      </c>
      <c r="S36" s="95"/>
      <c r="T36" s="108">
        <v>2</v>
      </c>
      <c r="U36" s="96"/>
      <c r="V36" s="96"/>
      <c r="W36" s="96"/>
      <c r="X36" s="101"/>
      <c r="Y36" s="96"/>
      <c r="Z36" s="96"/>
      <c r="AA36" s="96"/>
      <c r="AB36" s="94"/>
      <c r="AC36" s="121">
        <f t="shared" si="11"/>
        <v>30</v>
      </c>
      <c r="AD36" s="97">
        <f t="shared" si="12"/>
        <v>0</v>
      </c>
      <c r="AE36" s="97">
        <f t="shared" si="12"/>
        <v>30</v>
      </c>
      <c r="AF36" s="97">
        <f t="shared" si="12"/>
        <v>0</v>
      </c>
      <c r="AG36" s="132">
        <f t="shared" si="13"/>
        <v>2</v>
      </c>
    </row>
    <row r="37" spans="1:38" s="76" customFormat="1" ht="20.100000000000001" customHeight="1" x14ac:dyDescent="0.2">
      <c r="A37" s="60">
        <v>19</v>
      </c>
      <c r="B37" s="27" t="s">
        <v>66</v>
      </c>
      <c r="C37" s="71" t="s">
        <v>67</v>
      </c>
      <c r="D37" s="100" t="s">
        <v>48</v>
      </c>
      <c r="E37" s="93"/>
      <c r="F37" s="93"/>
      <c r="G37" s="93"/>
      <c r="H37" s="101"/>
      <c r="I37" s="93"/>
      <c r="J37" s="93"/>
      <c r="K37" s="93"/>
      <c r="L37" s="101"/>
      <c r="M37" s="95"/>
      <c r="N37" s="95"/>
      <c r="O37" s="95"/>
      <c r="P37" s="101"/>
      <c r="Q37" s="95"/>
      <c r="R37" s="95"/>
      <c r="S37" s="95"/>
      <c r="T37" s="101"/>
      <c r="U37" s="96"/>
      <c r="V37" s="96">
        <v>30</v>
      </c>
      <c r="W37" s="96"/>
      <c r="X37" s="102">
        <v>2</v>
      </c>
      <c r="Y37" s="96"/>
      <c r="Z37" s="96"/>
      <c r="AA37" s="96"/>
      <c r="AB37" s="94"/>
      <c r="AC37" s="121">
        <f t="shared" si="11"/>
        <v>30</v>
      </c>
      <c r="AD37" s="97">
        <f t="shared" si="12"/>
        <v>0</v>
      </c>
      <c r="AE37" s="97">
        <f t="shared" si="12"/>
        <v>30</v>
      </c>
      <c r="AF37" s="97">
        <f t="shared" si="12"/>
        <v>0</v>
      </c>
      <c r="AG37" s="132">
        <f t="shared" si="13"/>
        <v>2</v>
      </c>
    </row>
    <row r="38" spans="1:38" s="15" customFormat="1" ht="20.100000000000001" customHeight="1" x14ac:dyDescent="0.2">
      <c r="A38" s="193" t="s">
        <v>124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57">
        <f>SUM(AC39:AC43)</f>
        <v>255</v>
      </c>
      <c r="AD38" s="57">
        <f>SUM(AD39:AD43)</f>
        <v>45</v>
      </c>
      <c r="AE38" s="57">
        <f>SUM(AE39:AE43)</f>
        <v>210</v>
      </c>
      <c r="AF38" s="57">
        <f>SUM(AF39:AF43)</f>
        <v>0</v>
      </c>
      <c r="AG38" s="131">
        <f>SUM(AG39:AG43)</f>
        <v>18</v>
      </c>
    </row>
    <row r="39" spans="1:38" s="14" customFormat="1" ht="20.100000000000001" customHeight="1" x14ac:dyDescent="0.2">
      <c r="A39" s="59">
        <v>20</v>
      </c>
      <c r="B39" s="27" t="s">
        <v>73</v>
      </c>
      <c r="C39" s="28" t="s">
        <v>74</v>
      </c>
      <c r="D39" s="100" t="s">
        <v>75</v>
      </c>
      <c r="E39" s="93">
        <v>15</v>
      </c>
      <c r="F39" s="93"/>
      <c r="G39" s="93"/>
      <c r="H39" s="101">
        <v>1</v>
      </c>
      <c r="I39" s="93"/>
      <c r="J39" s="98">
        <v>30</v>
      </c>
      <c r="K39" s="98"/>
      <c r="L39" s="108">
        <v>2</v>
      </c>
      <c r="M39" s="95"/>
      <c r="N39" s="95"/>
      <c r="O39" s="95"/>
      <c r="P39" s="101"/>
      <c r="Q39" s="95"/>
      <c r="R39" s="95"/>
      <c r="S39" s="95"/>
      <c r="T39" s="101"/>
      <c r="U39" s="96"/>
      <c r="V39" s="96"/>
      <c r="W39" s="96"/>
      <c r="X39" s="94"/>
      <c r="Y39" s="96"/>
      <c r="Z39" s="96"/>
      <c r="AA39" s="96"/>
      <c r="AB39" s="94"/>
      <c r="AC39" s="121">
        <f>AD39+AE39+AF39</f>
        <v>45</v>
      </c>
      <c r="AD39" s="97">
        <f t="shared" ref="AD39:AG43" si="14">E39+I39+M39+Q39+U39+Y39</f>
        <v>15</v>
      </c>
      <c r="AE39" s="97">
        <f t="shared" si="14"/>
        <v>30</v>
      </c>
      <c r="AF39" s="97">
        <f t="shared" si="14"/>
        <v>0</v>
      </c>
      <c r="AG39" s="132">
        <f t="shared" si="14"/>
        <v>3</v>
      </c>
    </row>
    <row r="40" spans="1:38" s="14" customFormat="1" ht="20.100000000000001" customHeight="1" x14ac:dyDescent="0.2">
      <c r="A40" s="60">
        <v>21</v>
      </c>
      <c r="B40" s="27" t="s">
        <v>76</v>
      </c>
      <c r="C40" s="28" t="s">
        <v>74</v>
      </c>
      <c r="D40" s="100" t="s">
        <v>77</v>
      </c>
      <c r="E40" s="93"/>
      <c r="F40" s="93">
        <v>30</v>
      </c>
      <c r="G40" s="93"/>
      <c r="H40" s="101">
        <v>2</v>
      </c>
      <c r="I40" s="93"/>
      <c r="J40" s="93">
        <v>30</v>
      </c>
      <c r="K40" s="93"/>
      <c r="L40" s="101">
        <v>2</v>
      </c>
      <c r="M40" s="95"/>
      <c r="N40" s="95"/>
      <c r="O40" s="95"/>
      <c r="P40" s="101"/>
      <c r="Q40" s="95"/>
      <c r="R40" s="95"/>
      <c r="S40" s="95"/>
      <c r="T40" s="101"/>
      <c r="U40" s="96"/>
      <c r="V40" s="96"/>
      <c r="W40" s="96"/>
      <c r="X40" s="94"/>
      <c r="Y40" s="96"/>
      <c r="Z40" s="96"/>
      <c r="AA40" s="96"/>
      <c r="AB40" s="94"/>
      <c r="AC40" s="121">
        <f>AD40+AE40+AF40</f>
        <v>60</v>
      </c>
      <c r="AD40" s="97">
        <f t="shared" si="14"/>
        <v>0</v>
      </c>
      <c r="AE40" s="97">
        <f t="shared" si="14"/>
        <v>60</v>
      </c>
      <c r="AF40" s="97">
        <f t="shared" si="14"/>
        <v>0</v>
      </c>
      <c r="AG40" s="132">
        <f t="shared" si="14"/>
        <v>4</v>
      </c>
    </row>
    <row r="41" spans="1:38" s="69" customFormat="1" ht="20.100000000000001" customHeight="1" x14ac:dyDescent="0.2">
      <c r="A41" s="60">
        <v>22</v>
      </c>
      <c r="B41" s="27" t="s">
        <v>71</v>
      </c>
      <c r="C41" s="70" t="s">
        <v>27</v>
      </c>
      <c r="D41" s="100" t="s">
        <v>72</v>
      </c>
      <c r="E41" s="93"/>
      <c r="F41" s="93"/>
      <c r="G41" s="93"/>
      <c r="H41" s="101"/>
      <c r="I41" s="93">
        <v>30</v>
      </c>
      <c r="J41" s="93"/>
      <c r="K41" s="93"/>
      <c r="L41" s="101">
        <v>2</v>
      </c>
      <c r="M41" s="95"/>
      <c r="N41" s="95"/>
      <c r="O41" s="95"/>
      <c r="P41" s="101"/>
      <c r="Q41" s="95"/>
      <c r="R41" s="95"/>
      <c r="S41" s="95"/>
      <c r="T41" s="101"/>
      <c r="U41" s="96"/>
      <c r="V41" s="96"/>
      <c r="W41" s="96"/>
      <c r="X41" s="94"/>
      <c r="Y41" s="96"/>
      <c r="Z41" s="96"/>
      <c r="AA41" s="96"/>
      <c r="AB41" s="94"/>
      <c r="AC41" s="121">
        <f>AD41+AE41+AF41</f>
        <v>30</v>
      </c>
      <c r="AD41" s="97">
        <f t="shared" si="14"/>
        <v>30</v>
      </c>
      <c r="AE41" s="97">
        <f t="shared" si="14"/>
        <v>0</v>
      </c>
      <c r="AF41" s="97">
        <f t="shared" si="14"/>
        <v>0</v>
      </c>
      <c r="AG41" s="132">
        <f t="shared" si="14"/>
        <v>2</v>
      </c>
    </row>
    <row r="42" spans="1:38" s="69" customFormat="1" ht="20.100000000000001" customHeight="1" x14ac:dyDescent="0.2">
      <c r="A42" s="59">
        <v>23</v>
      </c>
      <c r="B42" s="27" t="s">
        <v>80</v>
      </c>
      <c r="C42" s="70" t="s">
        <v>27</v>
      </c>
      <c r="D42" s="100" t="s">
        <v>81</v>
      </c>
      <c r="E42" s="93"/>
      <c r="F42" s="93">
        <v>30</v>
      </c>
      <c r="G42" s="93"/>
      <c r="H42" s="102">
        <v>3</v>
      </c>
      <c r="I42" s="93"/>
      <c r="J42" s="93">
        <v>30</v>
      </c>
      <c r="K42" s="93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1">
        <f>AD42+AE42+AF42</f>
        <v>60</v>
      </c>
      <c r="AD42" s="97">
        <f t="shared" si="14"/>
        <v>0</v>
      </c>
      <c r="AE42" s="97">
        <f t="shared" si="14"/>
        <v>60</v>
      </c>
      <c r="AF42" s="97">
        <f t="shared" si="14"/>
        <v>0</v>
      </c>
      <c r="AG42" s="132">
        <f t="shared" si="14"/>
        <v>5</v>
      </c>
    </row>
    <row r="43" spans="1:38" s="69" customFormat="1" ht="20.100000000000001" customHeight="1" x14ac:dyDescent="0.2">
      <c r="A43" s="59">
        <v>24</v>
      </c>
      <c r="B43" s="27" t="s">
        <v>78</v>
      </c>
      <c r="C43" s="70" t="s">
        <v>79</v>
      </c>
      <c r="D43" s="100" t="s">
        <v>63</v>
      </c>
      <c r="E43" s="93"/>
      <c r="F43" s="93"/>
      <c r="G43" s="93"/>
      <c r="H43" s="101"/>
      <c r="I43" s="93"/>
      <c r="J43" s="93"/>
      <c r="K43" s="93"/>
      <c r="L43" s="101"/>
      <c r="M43" s="95"/>
      <c r="N43" s="95">
        <v>30</v>
      </c>
      <c r="O43" s="95"/>
      <c r="P43" s="101">
        <v>2</v>
      </c>
      <c r="Q43" s="95"/>
      <c r="R43" s="95">
        <v>30</v>
      </c>
      <c r="S43" s="95"/>
      <c r="T43" s="108">
        <v>2</v>
      </c>
      <c r="U43" s="96"/>
      <c r="V43" s="96"/>
      <c r="W43" s="96"/>
      <c r="X43" s="94"/>
      <c r="Y43" s="96"/>
      <c r="Z43" s="96"/>
      <c r="AA43" s="96"/>
      <c r="AB43" s="94"/>
      <c r="AC43" s="121">
        <f>AD43+AE43+AF43</f>
        <v>60</v>
      </c>
      <c r="AD43" s="97">
        <f t="shared" si="14"/>
        <v>0</v>
      </c>
      <c r="AE43" s="97">
        <f t="shared" si="14"/>
        <v>60</v>
      </c>
      <c r="AF43" s="97">
        <f t="shared" si="14"/>
        <v>0</v>
      </c>
      <c r="AG43" s="132">
        <f t="shared" si="14"/>
        <v>4</v>
      </c>
    </row>
    <row r="44" spans="1:38" s="15" customFormat="1" ht="20.100000000000001" customHeight="1" x14ac:dyDescent="0.2">
      <c r="A44" s="197" t="s">
        <v>82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57">
        <f>SUM(AC45:AC46)</f>
        <v>150</v>
      </c>
      <c r="AD44" s="57">
        <f>SUM(AD45:AD46)</f>
        <v>0</v>
      </c>
      <c r="AE44" s="57">
        <f>SUM(AE45:AE46)</f>
        <v>150</v>
      </c>
      <c r="AF44" s="57">
        <f>SUM(AF45:AF46)</f>
        <v>0</v>
      </c>
      <c r="AG44" s="131">
        <f>SUM(AG45:AG46)</f>
        <v>17</v>
      </c>
    </row>
    <row r="45" spans="1:38" s="14" customFormat="1" ht="20.100000000000001" customHeight="1" x14ac:dyDescent="0.2">
      <c r="A45" s="60">
        <v>25</v>
      </c>
      <c r="B45" s="27" t="s">
        <v>139</v>
      </c>
      <c r="C45" s="56" t="s">
        <v>83</v>
      </c>
      <c r="D45" s="58" t="s">
        <v>84</v>
      </c>
      <c r="E45" s="33"/>
      <c r="F45" s="33"/>
      <c r="G45" s="33"/>
      <c r="H45" s="29"/>
      <c r="I45" s="33"/>
      <c r="J45" s="33"/>
      <c r="K45" s="33"/>
      <c r="L45" s="29"/>
      <c r="M45" s="34"/>
      <c r="N45" s="34"/>
      <c r="O45" s="34"/>
      <c r="P45" s="29"/>
      <c r="Q45" s="34"/>
      <c r="R45" s="34">
        <v>30</v>
      </c>
      <c r="S45" s="34"/>
      <c r="T45" s="29">
        <v>2</v>
      </c>
      <c r="U45" s="35"/>
      <c r="V45" s="35">
        <v>30</v>
      </c>
      <c r="W45" s="35"/>
      <c r="X45" s="92">
        <v>4</v>
      </c>
      <c r="Y45" s="35"/>
      <c r="Z45" s="35">
        <v>30</v>
      </c>
      <c r="AA45" s="35"/>
      <c r="AB45" s="29">
        <v>7</v>
      </c>
      <c r="AC45" s="50">
        <f>AD45+AE45+AF45</f>
        <v>90</v>
      </c>
      <c r="AD45" s="31">
        <f t="shared" ref="AD45:AG45" si="15">E45+I45+M45+Q45+U45+Y45</f>
        <v>0</v>
      </c>
      <c r="AE45" s="31">
        <f>F45+J45+N45+R45+V45+Z45</f>
        <v>90</v>
      </c>
      <c r="AF45" s="31">
        <f t="shared" si="15"/>
        <v>0</v>
      </c>
      <c r="AG45" s="133">
        <f t="shared" si="15"/>
        <v>13</v>
      </c>
      <c r="AL45" s="83"/>
    </row>
    <row r="46" spans="1:38" s="14" customFormat="1" ht="20.100000000000001" customHeight="1" x14ac:dyDescent="0.2">
      <c r="A46" s="60">
        <v>26</v>
      </c>
      <c r="B46" s="27" t="s">
        <v>85</v>
      </c>
      <c r="C46" s="56"/>
      <c r="D46" s="58" t="s">
        <v>86</v>
      </c>
      <c r="E46" s="33"/>
      <c r="F46" s="33"/>
      <c r="G46" s="33"/>
      <c r="H46" s="29"/>
      <c r="I46" s="33"/>
      <c r="J46" s="33"/>
      <c r="K46" s="33"/>
      <c r="L46" s="29"/>
      <c r="M46" s="34"/>
      <c r="N46" s="34"/>
      <c r="O46" s="37"/>
      <c r="P46" s="30"/>
      <c r="Q46" s="37"/>
      <c r="R46" s="34">
        <v>30</v>
      </c>
      <c r="S46" s="37"/>
      <c r="T46" s="29">
        <v>2</v>
      </c>
      <c r="U46" s="35"/>
      <c r="V46" s="35">
        <v>30</v>
      </c>
      <c r="W46" s="35"/>
      <c r="X46" s="29">
        <v>2</v>
      </c>
      <c r="Y46" s="35"/>
      <c r="Z46" s="35"/>
      <c r="AA46" s="35"/>
      <c r="AB46" s="29"/>
      <c r="AC46" s="50">
        <f t="shared" ref="AC46" si="16">AD46+AE46+AF46</f>
        <v>60</v>
      </c>
      <c r="AD46" s="31">
        <f t="shared" ref="AD46" si="17">E46+I46+M46+Q46+U46+Y46</f>
        <v>0</v>
      </c>
      <c r="AE46" s="31">
        <f t="shared" ref="AE46" si="18">F46+J46+N46+R46+V46+Z46</f>
        <v>60</v>
      </c>
      <c r="AF46" s="31">
        <f t="shared" ref="AF46" si="19">G46+K46+O46+S46+W46+AA46</f>
        <v>0</v>
      </c>
      <c r="AG46" s="133">
        <f t="shared" ref="AG46" si="20">H46+L46+P46+T46+X46+AB46</f>
        <v>4</v>
      </c>
    </row>
    <row r="47" spans="1:38" s="14" customFormat="1" ht="20.100000000000001" customHeight="1" x14ac:dyDescent="0.2">
      <c r="A47" s="193" t="s">
        <v>113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57">
        <f>SUM(AC48:AC56)</f>
        <v>470</v>
      </c>
      <c r="AD47" s="57">
        <f>SUM(AD48:AD56)</f>
        <v>20</v>
      </c>
      <c r="AE47" s="57">
        <f>SUM(AE48:AE56)</f>
        <v>420</v>
      </c>
      <c r="AF47" s="57">
        <f>SUM(AF48:AF56)</f>
        <v>30</v>
      </c>
      <c r="AG47" s="131">
        <f>SUM(AG48:AG56)</f>
        <v>47</v>
      </c>
    </row>
    <row r="48" spans="1:38" s="76" customFormat="1" ht="20.100000000000001" customHeight="1" x14ac:dyDescent="0.2">
      <c r="A48" s="60">
        <v>27</v>
      </c>
      <c r="B48" s="27" t="s">
        <v>37</v>
      </c>
      <c r="C48" s="71" t="s">
        <v>29</v>
      </c>
      <c r="D48" s="100" t="s">
        <v>30</v>
      </c>
      <c r="E48" s="93">
        <v>20</v>
      </c>
      <c r="F48" s="93">
        <v>30</v>
      </c>
      <c r="G48" s="93"/>
      <c r="H48" s="32">
        <v>4</v>
      </c>
      <c r="I48" s="72"/>
      <c r="J48" s="72"/>
      <c r="K48" s="72"/>
      <c r="L48" s="101"/>
      <c r="M48" s="95"/>
      <c r="N48" s="95"/>
      <c r="O48" s="95"/>
      <c r="P48" s="32"/>
      <c r="Q48" s="74"/>
      <c r="R48" s="74"/>
      <c r="S48" s="74"/>
      <c r="T48" s="73"/>
      <c r="U48" s="96"/>
      <c r="V48" s="96"/>
      <c r="W48" s="96"/>
      <c r="X48" s="101"/>
      <c r="Y48" s="75"/>
      <c r="Z48" s="75"/>
      <c r="AA48" s="75"/>
      <c r="AB48" s="73"/>
      <c r="AC48" s="121">
        <f t="shared" ref="AC48:AC49" si="21">AD48+AE48+AF48</f>
        <v>50</v>
      </c>
      <c r="AD48" s="97">
        <f t="shared" ref="AD48:AG49" si="22">E48+I48+M48+Q48+U48+Y48</f>
        <v>20</v>
      </c>
      <c r="AE48" s="97">
        <f t="shared" si="22"/>
        <v>30</v>
      </c>
      <c r="AF48" s="97">
        <f t="shared" si="22"/>
        <v>0</v>
      </c>
      <c r="AG48" s="132">
        <f t="shared" si="22"/>
        <v>4</v>
      </c>
      <c r="AI48" s="90"/>
    </row>
    <row r="49" spans="1:35" s="14" customFormat="1" ht="20.100000000000001" customHeight="1" x14ac:dyDescent="0.2">
      <c r="A49" s="59">
        <v>28</v>
      </c>
      <c r="B49" s="27" t="s">
        <v>130</v>
      </c>
      <c r="C49" s="56" t="s">
        <v>29</v>
      </c>
      <c r="D49" s="100" t="s">
        <v>30</v>
      </c>
      <c r="E49" s="93"/>
      <c r="F49" s="93"/>
      <c r="G49" s="93">
        <v>30</v>
      </c>
      <c r="H49" s="32">
        <v>3</v>
      </c>
      <c r="I49" s="33"/>
      <c r="J49" s="33"/>
      <c r="K49" s="33"/>
      <c r="L49" s="101"/>
      <c r="M49" s="95"/>
      <c r="N49" s="95"/>
      <c r="O49" s="95"/>
      <c r="P49" s="101"/>
      <c r="Q49" s="34"/>
      <c r="R49" s="34"/>
      <c r="S49" s="34"/>
      <c r="T49" s="29"/>
      <c r="U49" s="96"/>
      <c r="V49" s="96"/>
      <c r="W49" s="96"/>
      <c r="X49" s="101"/>
      <c r="Y49" s="35"/>
      <c r="Z49" s="35"/>
      <c r="AA49" s="35"/>
      <c r="AB49" s="29"/>
      <c r="AC49" s="121">
        <f t="shared" si="21"/>
        <v>30</v>
      </c>
      <c r="AD49" s="97">
        <f t="shared" si="22"/>
        <v>0</v>
      </c>
      <c r="AE49" s="97">
        <f t="shared" si="22"/>
        <v>0</v>
      </c>
      <c r="AF49" s="97">
        <f t="shared" si="22"/>
        <v>30</v>
      </c>
      <c r="AG49" s="132">
        <f t="shared" si="22"/>
        <v>3</v>
      </c>
      <c r="AI49" s="84"/>
    </row>
    <row r="50" spans="1:35" s="14" customFormat="1" ht="20.100000000000001" customHeight="1" x14ac:dyDescent="0.2">
      <c r="A50" s="60">
        <v>29</v>
      </c>
      <c r="B50" s="125" t="s">
        <v>114</v>
      </c>
      <c r="C50" s="56" t="s">
        <v>43</v>
      </c>
      <c r="D50" s="58" t="s">
        <v>36</v>
      </c>
      <c r="E50" s="40"/>
      <c r="F50" s="40"/>
      <c r="G50" s="40"/>
      <c r="H50" s="30"/>
      <c r="I50" s="40"/>
      <c r="J50" s="40"/>
      <c r="K50" s="40"/>
      <c r="L50" s="29"/>
      <c r="M50" s="41"/>
      <c r="N50" s="34">
        <v>30</v>
      </c>
      <c r="O50" s="41"/>
      <c r="P50" s="64">
        <v>3</v>
      </c>
      <c r="Q50" s="41"/>
      <c r="R50" s="41"/>
      <c r="S50" s="41"/>
      <c r="T50" s="29"/>
      <c r="U50" s="42"/>
      <c r="V50" s="42"/>
      <c r="W50" s="42"/>
      <c r="X50" s="29"/>
      <c r="Y50" s="42"/>
      <c r="Z50" s="42"/>
      <c r="AA50" s="42"/>
      <c r="AB50" s="29"/>
      <c r="AC50" s="50">
        <f t="shared" ref="AC50" si="23">SUM(AD50:AF50)</f>
        <v>30</v>
      </c>
      <c r="AD50" s="55">
        <f t="shared" ref="AD50" si="24">E50+I50+M50+Q50+U50+Y50</f>
        <v>0</v>
      </c>
      <c r="AE50" s="55">
        <f t="shared" ref="AE50" si="25">F50+J50+N50+R50+V50+Z50</f>
        <v>30</v>
      </c>
      <c r="AF50" s="55">
        <f t="shared" ref="AF50" si="26">G50+K50+O50+S50+W50+AA50</f>
        <v>0</v>
      </c>
      <c r="AG50" s="133">
        <f t="shared" ref="AG50" si="27">H50+L50+P50+T50+X50+AB50</f>
        <v>3</v>
      </c>
    </row>
    <row r="51" spans="1:35" s="14" customFormat="1" ht="20.100000000000001" customHeight="1" x14ac:dyDescent="0.2">
      <c r="A51" s="59">
        <v>30</v>
      </c>
      <c r="B51" s="125" t="s">
        <v>115</v>
      </c>
      <c r="C51" s="56" t="s">
        <v>69</v>
      </c>
      <c r="D51" s="58" t="s">
        <v>94</v>
      </c>
      <c r="E51" s="40"/>
      <c r="F51" s="40"/>
      <c r="G51" s="40"/>
      <c r="H51" s="29"/>
      <c r="I51" s="40"/>
      <c r="J51" s="40"/>
      <c r="K51" s="40"/>
      <c r="L51" s="29"/>
      <c r="M51" s="41"/>
      <c r="N51" s="34">
        <v>30</v>
      </c>
      <c r="O51" s="41"/>
      <c r="P51" s="30">
        <v>3</v>
      </c>
      <c r="Q51" s="43"/>
      <c r="R51" s="34">
        <v>30</v>
      </c>
      <c r="S51" s="43"/>
      <c r="T51" s="92">
        <v>3</v>
      </c>
      <c r="U51" s="42"/>
      <c r="V51" s="35"/>
      <c r="W51" s="35"/>
      <c r="X51" s="29"/>
      <c r="Y51" s="42"/>
      <c r="Z51" s="35"/>
      <c r="AA51" s="42"/>
      <c r="AB51" s="29"/>
      <c r="AC51" s="50">
        <f t="shared" ref="AC51:AC56" si="28">SUM(AD51:AF51)</f>
        <v>60</v>
      </c>
      <c r="AD51" s="55">
        <f t="shared" ref="AD51:AD56" si="29">E51+I51+M51+Q51+U51+Y51</f>
        <v>0</v>
      </c>
      <c r="AE51" s="55">
        <f t="shared" ref="AE51:AE56" si="30">F51+J51+N51+R51+V51+Z51</f>
        <v>60</v>
      </c>
      <c r="AF51" s="55">
        <f t="shared" ref="AF51:AF56" si="31">G51+K51+O51+S51+W51+AA51</f>
        <v>0</v>
      </c>
      <c r="AG51" s="133">
        <f t="shared" ref="AG51:AG56" si="32">H51+L51+P51+T51+X51+AB51</f>
        <v>6</v>
      </c>
    </row>
    <row r="52" spans="1:35" s="14" customFormat="1" ht="20.100000000000001" customHeight="1" x14ac:dyDescent="0.2">
      <c r="A52" s="127">
        <v>31</v>
      </c>
      <c r="B52" s="125" t="s">
        <v>116</v>
      </c>
      <c r="C52" s="56" t="s">
        <v>79</v>
      </c>
      <c r="D52" s="58" t="s">
        <v>94</v>
      </c>
      <c r="E52" s="40"/>
      <c r="F52" s="40"/>
      <c r="G52" s="40"/>
      <c r="H52" s="29"/>
      <c r="I52" s="40"/>
      <c r="J52" s="40"/>
      <c r="K52" s="40"/>
      <c r="L52" s="29"/>
      <c r="M52" s="41"/>
      <c r="N52" s="34">
        <v>30</v>
      </c>
      <c r="O52" s="41"/>
      <c r="P52" s="29">
        <v>3</v>
      </c>
      <c r="Q52" s="41"/>
      <c r="R52" s="34">
        <v>30</v>
      </c>
      <c r="S52" s="41"/>
      <c r="T52" s="92">
        <v>3</v>
      </c>
      <c r="U52" s="42"/>
      <c r="V52" s="35"/>
      <c r="W52" s="35"/>
      <c r="X52" s="29"/>
      <c r="Y52" s="42"/>
      <c r="Z52" s="35"/>
      <c r="AA52" s="42"/>
      <c r="AB52" s="29"/>
      <c r="AC52" s="50">
        <f t="shared" si="28"/>
        <v>60</v>
      </c>
      <c r="AD52" s="55">
        <f t="shared" si="29"/>
        <v>0</v>
      </c>
      <c r="AE52" s="55">
        <f t="shared" si="30"/>
        <v>60</v>
      </c>
      <c r="AF52" s="55">
        <f t="shared" si="31"/>
        <v>0</v>
      </c>
      <c r="AG52" s="133">
        <f t="shared" si="32"/>
        <v>6</v>
      </c>
    </row>
    <row r="53" spans="1:35" s="14" customFormat="1" ht="20.100000000000001" customHeight="1" x14ac:dyDescent="0.2">
      <c r="A53" s="127">
        <v>32</v>
      </c>
      <c r="B53" s="125" t="s">
        <v>117</v>
      </c>
      <c r="C53" s="56" t="s">
        <v>69</v>
      </c>
      <c r="D53" s="58" t="s">
        <v>100</v>
      </c>
      <c r="E53" s="40"/>
      <c r="F53" s="40"/>
      <c r="G53" s="40"/>
      <c r="H53" s="29"/>
      <c r="I53" s="40"/>
      <c r="J53" s="40"/>
      <c r="K53" s="40"/>
      <c r="L53" s="29"/>
      <c r="M53" s="41"/>
      <c r="N53" s="34"/>
      <c r="O53" s="41"/>
      <c r="P53" s="29"/>
      <c r="Q53" s="41"/>
      <c r="R53" s="34">
        <v>30</v>
      </c>
      <c r="S53" s="41"/>
      <c r="T53" s="92">
        <v>3</v>
      </c>
      <c r="U53" s="42"/>
      <c r="V53" s="35">
        <v>30</v>
      </c>
      <c r="W53" s="35"/>
      <c r="X53" s="92">
        <v>3</v>
      </c>
      <c r="Y53" s="42"/>
      <c r="Z53" s="35"/>
      <c r="AA53" s="42"/>
      <c r="AB53" s="44"/>
      <c r="AC53" s="50">
        <f t="shared" si="28"/>
        <v>60</v>
      </c>
      <c r="AD53" s="55">
        <f t="shared" si="29"/>
        <v>0</v>
      </c>
      <c r="AE53" s="55">
        <f t="shared" si="30"/>
        <v>60</v>
      </c>
      <c r="AF53" s="55">
        <f t="shared" si="31"/>
        <v>0</v>
      </c>
      <c r="AG53" s="133">
        <f t="shared" si="32"/>
        <v>6</v>
      </c>
    </row>
    <row r="54" spans="1:35" s="14" customFormat="1" ht="20.100000000000001" customHeight="1" x14ac:dyDescent="0.2">
      <c r="A54" s="127">
        <v>33</v>
      </c>
      <c r="B54" s="126" t="s">
        <v>121</v>
      </c>
      <c r="C54" s="56" t="s">
        <v>83</v>
      </c>
      <c r="D54" s="66" t="s">
        <v>84</v>
      </c>
      <c r="E54" s="33"/>
      <c r="F54" s="33"/>
      <c r="G54" s="33"/>
      <c r="H54" s="29"/>
      <c r="I54" s="33"/>
      <c r="J54" s="33"/>
      <c r="K54" s="33"/>
      <c r="L54" s="29"/>
      <c r="M54" s="34"/>
      <c r="N54" s="34"/>
      <c r="O54" s="34"/>
      <c r="P54" s="29"/>
      <c r="Q54" s="34"/>
      <c r="R54" s="34">
        <v>30</v>
      </c>
      <c r="S54" s="34"/>
      <c r="T54" s="92">
        <v>3</v>
      </c>
      <c r="U54" s="35"/>
      <c r="V54" s="35">
        <v>30</v>
      </c>
      <c r="W54" s="35"/>
      <c r="X54" s="92">
        <v>4</v>
      </c>
      <c r="Y54" s="35"/>
      <c r="Z54" s="35">
        <v>30</v>
      </c>
      <c r="AA54" s="35"/>
      <c r="AB54" s="92">
        <v>3</v>
      </c>
      <c r="AC54" s="50">
        <f t="shared" ref="AC54" si="33">SUM(AD54:AF54)</f>
        <v>90</v>
      </c>
      <c r="AD54" s="55">
        <f t="shared" ref="AD54" si="34">E54+I54+M54+Q54+U54+Y54</f>
        <v>0</v>
      </c>
      <c r="AE54" s="55">
        <f t="shared" ref="AE54" si="35">F54+J54+N54+R54+V54+Z54</f>
        <v>90</v>
      </c>
      <c r="AF54" s="55">
        <f t="shared" ref="AF54" si="36">G54+K54+O54+S54+W54+AA54</f>
        <v>0</v>
      </c>
      <c r="AG54" s="133">
        <f t="shared" ref="AG54" si="37">H54+L54+P54+T54+X54+AB54</f>
        <v>10</v>
      </c>
    </row>
    <row r="55" spans="1:35" s="14" customFormat="1" ht="20.100000000000001" customHeight="1" x14ac:dyDescent="0.2">
      <c r="A55" s="127">
        <v>34</v>
      </c>
      <c r="B55" s="125" t="s">
        <v>118</v>
      </c>
      <c r="C55" s="56" t="s">
        <v>88</v>
      </c>
      <c r="D55" s="58" t="s">
        <v>119</v>
      </c>
      <c r="E55" s="33"/>
      <c r="F55" s="33"/>
      <c r="G55" s="33"/>
      <c r="H55" s="29"/>
      <c r="I55" s="33"/>
      <c r="J55" s="33"/>
      <c r="K55" s="33"/>
      <c r="L55" s="29"/>
      <c r="M55" s="34"/>
      <c r="N55" s="34"/>
      <c r="O55" s="34"/>
      <c r="P55" s="29"/>
      <c r="Q55" s="34"/>
      <c r="R55" s="34"/>
      <c r="S55" s="34"/>
      <c r="T55" s="29"/>
      <c r="U55" s="35"/>
      <c r="V55" s="35">
        <v>30</v>
      </c>
      <c r="W55" s="35"/>
      <c r="X55" s="92">
        <v>3</v>
      </c>
      <c r="Y55" s="35"/>
      <c r="Z55" s="35">
        <v>30</v>
      </c>
      <c r="AA55" s="35"/>
      <c r="AB55" s="92">
        <v>3</v>
      </c>
      <c r="AC55" s="50">
        <f t="shared" si="28"/>
        <v>60</v>
      </c>
      <c r="AD55" s="55">
        <f t="shared" si="29"/>
        <v>0</v>
      </c>
      <c r="AE55" s="55">
        <f t="shared" si="30"/>
        <v>60</v>
      </c>
      <c r="AF55" s="55">
        <f t="shared" si="31"/>
        <v>0</v>
      </c>
      <c r="AG55" s="133">
        <f t="shared" si="32"/>
        <v>6</v>
      </c>
    </row>
    <row r="56" spans="1:35" s="14" customFormat="1" ht="20.100000000000001" customHeight="1" x14ac:dyDescent="0.2">
      <c r="A56" s="127">
        <v>35</v>
      </c>
      <c r="B56" s="125" t="s">
        <v>120</v>
      </c>
      <c r="C56" s="56"/>
      <c r="D56" s="58" t="s">
        <v>48</v>
      </c>
      <c r="E56" s="33"/>
      <c r="F56" s="33"/>
      <c r="G56" s="33"/>
      <c r="H56" s="29"/>
      <c r="I56" s="33"/>
      <c r="J56" s="33"/>
      <c r="K56" s="33"/>
      <c r="L56" s="29"/>
      <c r="M56" s="34"/>
      <c r="N56" s="34"/>
      <c r="O56" s="34"/>
      <c r="P56" s="29"/>
      <c r="Q56" s="34"/>
      <c r="R56" s="34"/>
      <c r="S56" s="34"/>
      <c r="T56" s="29"/>
      <c r="U56" s="35"/>
      <c r="V56" s="35">
        <v>30</v>
      </c>
      <c r="W56" s="35"/>
      <c r="X56" s="29">
        <v>3</v>
      </c>
      <c r="Y56" s="35"/>
      <c r="Z56" s="35"/>
      <c r="AA56" s="35"/>
      <c r="AB56" s="29"/>
      <c r="AC56" s="50">
        <f t="shared" si="28"/>
        <v>30</v>
      </c>
      <c r="AD56" s="55">
        <f t="shared" si="29"/>
        <v>0</v>
      </c>
      <c r="AE56" s="55">
        <f t="shared" si="30"/>
        <v>30</v>
      </c>
      <c r="AF56" s="55">
        <f t="shared" si="31"/>
        <v>0</v>
      </c>
      <c r="AG56" s="133">
        <f t="shared" si="32"/>
        <v>3</v>
      </c>
    </row>
    <row r="57" spans="1:35" s="15" customFormat="1" ht="20.100000000000001" customHeight="1" x14ac:dyDescent="0.2">
      <c r="A57" s="193" t="s">
        <v>126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6"/>
      <c r="N57" s="196"/>
      <c r="O57" s="196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6"/>
      <c r="AC57" s="57">
        <f>SUM(AC58:AC58)</f>
        <v>960</v>
      </c>
      <c r="AD57" s="57">
        <f>AD58</f>
        <v>0</v>
      </c>
      <c r="AE57" s="57">
        <f>AE58</f>
        <v>0</v>
      </c>
      <c r="AF57" s="57">
        <f>AF58</f>
        <v>960</v>
      </c>
      <c r="AG57" s="131">
        <f>AG58</f>
        <v>32</v>
      </c>
    </row>
    <row r="58" spans="1:35" s="14" customFormat="1" ht="20.100000000000001" customHeight="1" x14ac:dyDescent="0.2">
      <c r="A58" s="127">
        <v>36</v>
      </c>
      <c r="B58" s="27" t="s">
        <v>122</v>
      </c>
      <c r="C58" s="180" t="s">
        <v>84</v>
      </c>
      <c r="D58" s="181"/>
      <c r="E58" s="45"/>
      <c r="F58" s="45"/>
      <c r="G58" s="45"/>
      <c r="H58" s="46"/>
      <c r="I58" s="45"/>
      <c r="J58" s="45"/>
      <c r="K58" s="45"/>
      <c r="L58" s="29"/>
      <c r="M58" s="34"/>
      <c r="N58" s="34"/>
      <c r="O58" s="34">
        <v>180</v>
      </c>
      <c r="P58" s="32">
        <v>6</v>
      </c>
      <c r="Q58" s="34"/>
      <c r="R58" s="34"/>
      <c r="S58" s="34">
        <v>240</v>
      </c>
      <c r="T58" s="29">
        <v>8</v>
      </c>
      <c r="U58" s="35"/>
      <c r="V58" s="35"/>
      <c r="W58" s="35">
        <v>210</v>
      </c>
      <c r="X58" s="32">
        <v>7</v>
      </c>
      <c r="Y58" s="35"/>
      <c r="Z58" s="35"/>
      <c r="AA58" s="35">
        <v>330</v>
      </c>
      <c r="AB58" s="109">
        <v>11</v>
      </c>
      <c r="AC58" s="50">
        <f t="shared" ref="AC58" si="38">AD58+AE58+AF58</f>
        <v>960</v>
      </c>
      <c r="AD58" s="55">
        <f t="shared" ref="AD58" si="39">E58+I58+M58+Q58+U58+Y58</f>
        <v>0</v>
      </c>
      <c r="AE58" s="55">
        <f t="shared" ref="AE58" si="40">F58+J58+N58+R58+V58+Z58</f>
        <v>0</v>
      </c>
      <c r="AF58" s="55">
        <f t="shared" ref="AF58" si="41">G58+K58+O58+S58+W58+AA58</f>
        <v>960</v>
      </c>
      <c r="AG58" s="135">
        <f>H58+L58+P58+T58+X58+AB58</f>
        <v>32</v>
      </c>
    </row>
    <row r="59" spans="1:35" s="14" customFormat="1" ht="20.100000000000001" customHeight="1" x14ac:dyDescent="0.2">
      <c r="A59" s="186" t="s">
        <v>111</v>
      </c>
      <c r="B59" s="187"/>
      <c r="C59" s="187"/>
      <c r="D59" s="188"/>
      <c r="E59" s="54">
        <f t="shared" ref="E59:AB59" si="42">SUM(E17:E24,E26:E30,E32:E37,E39:E43,E45:E46,E48:E56,E58:E58)</f>
        <v>44</v>
      </c>
      <c r="F59" s="54">
        <f t="shared" si="42"/>
        <v>320</v>
      </c>
      <c r="G59" s="54">
        <f t="shared" si="42"/>
        <v>60</v>
      </c>
      <c r="H59" s="209">
        <f t="shared" si="42"/>
        <v>31</v>
      </c>
      <c r="I59" s="54">
        <f t="shared" si="42"/>
        <v>90</v>
      </c>
      <c r="J59" s="54">
        <f t="shared" si="42"/>
        <v>315</v>
      </c>
      <c r="K59" s="54">
        <f t="shared" si="42"/>
        <v>30</v>
      </c>
      <c r="L59" s="209">
        <f t="shared" si="42"/>
        <v>29</v>
      </c>
      <c r="M59" s="81">
        <f t="shared" si="42"/>
        <v>30</v>
      </c>
      <c r="N59" s="81">
        <f t="shared" si="42"/>
        <v>330</v>
      </c>
      <c r="O59" s="81">
        <f t="shared" si="42"/>
        <v>180</v>
      </c>
      <c r="P59" s="209">
        <f t="shared" si="42"/>
        <v>29</v>
      </c>
      <c r="Q59" s="81">
        <f t="shared" si="42"/>
        <v>0</v>
      </c>
      <c r="R59" s="81">
        <f t="shared" si="42"/>
        <v>330</v>
      </c>
      <c r="S59" s="81">
        <f t="shared" si="42"/>
        <v>240</v>
      </c>
      <c r="T59" s="209">
        <f t="shared" si="42"/>
        <v>31</v>
      </c>
      <c r="U59" s="137">
        <f t="shared" si="42"/>
        <v>30</v>
      </c>
      <c r="V59" s="137">
        <f t="shared" si="42"/>
        <v>300</v>
      </c>
      <c r="W59" s="137">
        <f t="shared" si="42"/>
        <v>210</v>
      </c>
      <c r="X59" s="209">
        <f t="shared" si="42"/>
        <v>32</v>
      </c>
      <c r="Y59" s="137">
        <f t="shared" si="42"/>
        <v>0</v>
      </c>
      <c r="Z59" s="137">
        <f t="shared" si="42"/>
        <v>180</v>
      </c>
      <c r="AA59" s="137">
        <f t="shared" si="42"/>
        <v>330</v>
      </c>
      <c r="AB59" s="209">
        <f t="shared" si="42"/>
        <v>28</v>
      </c>
      <c r="AC59" s="78">
        <f>AC16+AC25+AC31+AC38+AC44+AC47+AC57</f>
        <v>3019</v>
      </c>
      <c r="AD59" s="79">
        <f>AD57+AD49+AD46+AD40+AD33+AD27+AD16</f>
        <v>99</v>
      </c>
      <c r="AE59" s="79">
        <f>AE57+AE49+AE46+AE40+AE33+AE27+AE16</f>
        <v>540</v>
      </c>
      <c r="AF59" s="79">
        <f>AF57+AF49+AF46+AF40+AF33+AF27+AF16</f>
        <v>990</v>
      </c>
      <c r="AG59" s="136">
        <f>AG16+AG25+AG31+AG38+AG44+AG47+AG57</f>
        <v>180</v>
      </c>
    </row>
    <row r="60" spans="1:35" s="14" customFormat="1" ht="20.100000000000001" customHeight="1" x14ac:dyDescent="0.2">
      <c r="A60" s="186"/>
      <c r="B60" s="187"/>
      <c r="C60" s="187"/>
      <c r="D60" s="188"/>
      <c r="E60" s="168">
        <f>E59+F59+G59</f>
        <v>424</v>
      </c>
      <c r="F60" s="168"/>
      <c r="G60" s="168"/>
      <c r="H60" s="210"/>
      <c r="I60" s="169">
        <f>I59+J59+K59</f>
        <v>435</v>
      </c>
      <c r="J60" s="170"/>
      <c r="K60" s="171"/>
      <c r="L60" s="210"/>
      <c r="M60" s="172">
        <f>M59+N59+O59</f>
        <v>540</v>
      </c>
      <c r="N60" s="173"/>
      <c r="O60" s="174"/>
      <c r="P60" s="210"/>
      <c r="Q60" s="172">
        <f>Q59+R59+S59</f>
        <v>570</v>
      </c>
      <c r="R60" s="173"/>
      <c r="S60" s="174"/>
      <c r="T60" s="210"/>
      <c r="U60" s="182">
        <f>U59+V59+W59</f>
        <v>540</v>
      </c>
      <c r="V60" s="183"/>
      <c r="W60" s="184"/>
      <c r="X60" s="210"/>
      <c r="Y60" s="182">
        <f>Y59+Z59+AA59</f>
        <v>510</v>
      </c>
      <c r="Z60" s="183"/>
      <c r="AA60" s="184"/>
      <c r="AB60" s="210"/>
      <c r="AC60" s="176">
        <f>U61+M61+E61</f>
        <v>3019</v>
      </c>
      <c r="AD60" s="177"/>
      <c r="AE60" s="177"/>
      <c r="AF60" s="177"/>
      <c r="AG60" s="166">
        <f>H59+L59+P59+T59+X59+AB59</f>
        <v>180</v>
      </c>
    </row>
    <row r="61" spans="1:35" s="14" customFormat="1" ht="20.100000000000001" customHeight="1" thickBot="1" x14ac:dyDescent="0.25">
      <c r="A61" s="189"/>
      <c r="B61" s="190"/>
      <c r="C61" s="190"/>
      <c r="D61" s="191"/>
      <c r="E61" s="185">
        <f>E60+I60</f>
        <v>859</v>
      </c>
      <c r="F61" s="185"/>
      <c r="G61" s="185"/>
      <c r="H61" s="185"/>
      <c r="I61" s="185"/>
      <c r="J61" s="185"/>
      <c r="K61" s="185"/>
      <c r="L61" s="61">
        <f>H59+L59</f>
        <v>60</v>
      </c>
      <c r="M61" s="185">
        <f>M60+Q60</f>
        <v>1110</v>
      </c>
      <c r="N61" s="185"/>
      <c r="O61" s="185"/>
      <c r="P61" s="185"/>
      <c r="Q61" s="185"/>
      <c r="R61" s="185"/>
      <c r="S61" s="185"/>
      <c r="T61" s="61">
        <f>P59+T59</f>
        <v>60</v>
      </c>
      <c r="U61" s="185">
        <f>U60+Y60</f>
        <v>1050</v>
      </c>
      <c r="V61" s="185"/>
      <c r="W61" s="185"/>
      <c r="X61" s="185"/>
      <c r="Y61" s="185"/>
      <c r="Z61" s="185"/>
      <c r="AA61" s="185"/>
      <c r="AB61" s="62">
        <f>X59+AB59</f>
        <v>60</v>
      </c>
      <c r="AC61" s="178"/>
      <c r="AD61" s="179"/>
      <c r="AE61" s="179"/>
      <c r="AF61" s="179"/>
      <c r="AG61" s="167"/>
    </row>
    <row r="62" spans="1:35" s="14" customFormat="1" x14ac:dyDescent="0.2">
      <c r="A62" s="16"/>
      <c r="B62" s="17"/>
      <c r="C62" s="18"/>
      <c r="D62" s="18"/>
      <c r="E62" s="19"/>
      <c r="F62" s="19"/>
      <c r="G62" s="20"/>
      <c r="H62" s="19"/>
      <c r="I62" s="19"/>
      <c r="J62" s="19"/>
      <c r="K62" s="20"/>
      <c r="L62" s="21"/>
      <c r="M62" s="21"/>
      <c r="N62" s="22"/>
      <c r="O62" s="23"/>
      <c r="P62" s="24"/>
      <c r="Q62" s="24"/>
      <c r="R62" s="24"/>
      <c r="S62" s="25"/>
      <c r="T62" s="22"/>
      <c r="U62" s="22"/>
      <c r="V62" s="22"/>
      <c r="W62" s="23"/>
      <c r="X62" s="24"/>
      <c r="Y62" s="24"/>
      <c r="Z62" s="24"/>
      <c r="AA62" s="25"/>
      <c r="AB62" s="26"/>
      <c r="AC62" s="51"/>
      <c r="AD62" s="51"/>
      <c r="AE62" s="51"/>
      <c r="AF62" s="52"/>
      <c r="AG62" s="39"/>
    </row>
    <row r="63" spans="1:35" ht="12.75" customHeight="1" x14ac:dyDescent="0.2">
      <c r="B63" s="207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P63" s="4"/>
      <c r="T63" s="4"/>
      <c r="X63" s="4"/>
      <c r="AB63" s="4"/>
      <c r="AF63" s="53"/>
    </row>
    <row r="65" spans="1:38" x14ac:dyDescent="0.2">
      <c r="B65" s="129"/>
      <c r="P65" s="120"/>
      <c r="T65" s="120"/>
      <c r="X65" s="120"/>
      <c r="AB65" s="120"/>
    </row>
    <row r="66" spans="1:38" x14ac:dyDescent="0.2">
      <c r="P66" s="120"/>
      <c r="T66" s="120"/>
      <c r="X66" s="4"/>
      <c r="AB66" s="120"/>
    </row>
    <row r="67" spans="1:38" x14ac:dyDescent="0.2">
      <c r="B67" s="128"/>
      <c r="P67" s="120"/>
      <c r="T67" s="120"/>
      <c r="X67" s="4"/>
      <c r="AB67" s="120"/>
    </row>
    <row r="68" spans="1:38" x14ac:dyDescent="0.2">
      <c r="P68" s="120"/>
      <c r="T68" s="120"/>
      <c r="X68" s="120"/>
      <c r="AB68" s="120"/>
    </row>
    <row r="69" spans="1:38" s="4" customFormat="1" x14ac:dyDescent="0.2">
      <c r="A69" s="2"/>
      <c r="B69" s="2"/>
      <c r="C69" s="3"/>
      <c r="D69" s="3"/>
      <c r="H69" s="5"/>
      <c r="L69" s="5"/>
      <c r="P69" s="5"/>
      <c r="T69" s="5"/>
      <c r="X69" s="5"/>
      <c r="AB69" s="5"/>
      <c r="AC69" s="7"/>
      <c r="AD69" s="7"/>
      <c r="AE69" s="7"/>
      <c r="AF69" s="7"/>
      <c r="AG69" s="6"/>
      <c r="AH69"/>
      <c r="AI69"/>
      <c r="AJ69"/>
      <c r="AK69"/>
      <c r="AL69"/>
    </row>
    <row r="70" spans="1:38" s="4" customFormat="1" x14ac:dyDescent="0.2">
      <c r="A70" s="2"/>
      <c r="B70" s="2"/>
      <c r="C70" s="3"/>
      <c r="D70" s="3"/>
      <c r="H70" s="5"/>
      <c r="L70" s="5"/>
      <c r="P70" s="5"/>
      <c r="T70" s="5"/>
      <c r="X70" s="5"/>
      <c r="AB70" s="5"/>
      <c r="AC70" s="7"/>
      <c r="AD70" s="7"/>
      <c r="AE70" s="7"/>
      <c r="AF70" s="7"/>
      <c r="AG70" s="6"/>
      <c r="AH70"/>
      <c r="AI70"/>
      <c r="AJ70"/>
      <c r="AK70"/>
      <c r="AL70"/>
    </row>
    <row r="71" spans="1:38" s="4" customFormat="1" x14ac:dyDescent="0.2">
      <c r="A71" s="2"/>
      <c r="B71" s="2"/>
      <c r="C71" s="3"/>
      <c r="D71" s="3"/>
      <c r="H71" s="5"/>
      <c r="L71" s="5"/>
      <c r="P71" s="5"/>
      <c r="T71" s="5"/>
      <c r="X71" s="5"/>
      <c r="AB71" s="5"/>
      <c r="AC71" s="7"/>
      <c r="AD71" s="7"/>
      <c r="AE71" s="7"/>
      <c r="AF71" s="7"/>
      <c r="AG71" s="6"/>
      <c r="AH71"/>
      <c r="AI71"/>
      <c r="AJ71"/>
      <c r="AK71"/>
      <c r="AL71"/>
    </row>
    <row r="73" spans="1:38" s="4" customFormat="1" x14ac:dyDescent="0.2">
      <c r="A73" s="2"/>
      <c r="B73" s="130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5" spans="1:38" s="4" customFormat="1" x14ac:dyDescent="0.2">
      <c r="A75" s="2"/>
      <c r="B75" s="2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7" spans="1:38" s="4" customFormat="1" x14ac:dyDescent="0.2">
      <c r="A77" s="2"/>
      <c r="B77" s="2"/>
      <c r="C77" s="3"/>
      <c r="D77" s="3"/>
      <c r="H77" s="5"/>
      <c r="L77" s="5"/>
      <c r="P77" s="5"/>
      <c r="T77" s="5"/>
      <c r="X77" s="5"/>
      <c r="AB77" s="5"/>
      <c r="AC77" s="7"/>
      <c r="AD77" s="7"/>
      <c r="AE77" s="7"/>
      <c r="AF77" s="7"/>
      <c r="AG77" s="6"/>
      <c r="AH77"/>
      <c r="AI77"/>
      <c r="AJ77"/>
      <c r="AK77"/>
      <c r="AL77"/>
    </row>
    <row r="80" spans="1:38" s="4" customFormat="1" x14ac:dyDescent="0.2">
      <c r="A80" s="2"/>
      <c r="B80" s="2"/>
      <c r="C80" s="3"/>
      <c r="D80" s="3"/>
      <c r="H80" s="5"/>
      <c r="L80" s="5"/>
      <c r="P80" s="5"/>
      <c r="T80" s="5"/>
      <c r="V80" s="84"/>
      <c r="X80" s="5"/>
      <c r="AB80" s="5"/>
      <c r="AC80" s="7"/>
      <c r="AD80" s="7"/>
      <c r="AE80" s="7"/>
      <c r="AF80" s="7"/>
      <c r="AG80" s="6"/>
      <c r="AH80"/>
      <c r="AI80"/>
      <c r="AJ80"/>
      <c r="AK80"/>
      <c r="AL80"/>
    </row>
  </sheetData>
  <mergeCells count="61">
    <mergeCell ref="A6:AG6"/>
    <mergeCell ref="A1:AG1"/>
    <mergeCell ref="A2:AG2"/>
    <mergeCell ref="A3:AG3"/>
    <mergeCell ref="A4:AG4"/>
    <mergeCell ref="A5:AG5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7:AG7"/>
    <mergeCell ref="A8:AG8"/>
    <mergeCell ref="A9:AG9"/>
    <mergeCell ref="A11:AF11"/>
    <mergeCell ref="A12:AG12"/>
    <mergeCell ref="M14:O14"/>
    <mergeCell ref="M13:T13"/>
    <mergeCell ref="U13:AB13"/>
    <mergeCell ref="AC13:AC15"/>
    <mergeCell ref="AD13:AF14"/>
    <mergeCell ref="Y14:AA14"/>
    <mergeCell ref="AG13:AG15"/>
    <mergeCell ref="A44:AB44"/>
    <mergeCell ref="A47:AB47"/>
    <mergeCell ref="A57:AB57"/>
    <mergeCell ref="C58:D58"/>
    <mergeCell ref="AB14:AB15"/>
    <mergeCell ref="A16:AB16"/>
    <mergeCell ref="A25:AB25"/>
    <mergeCell ref="D26:D30"/>
    <mergeCell ref="A31:AB31"/>
    <mergeCell ref="A38:AB38"/>
    <mergeCell ref="P14:P15"/>
    <mergeCell ref="Q14:S14"/>
    <mergeCell ref="T14:T15"/>
    <mergeCell ref="U14:W14"/>
    <mergeCell ref="X14:X15"/>
    <mergeCell ref="B63:M63"/>
    <mergeCell ref="AB59:AB60"/>
    <mergeCell ref="E60:G60"/>
    <mergeCell ref="I60:K60"/>
    <mergeCell ref="M60:O60"/>
    <mergeCell ref="Q60:S60"/>
    <mergeCell ref="U60:W60"/>
    <mergeCell ref="Y60:AA60"/>
    <mergeCell ref="A59:D61"/>
    <mergeCell ref="H59:H60"/>
    <mergeCell ref="L59:L60"/>
    <mergeCell ref="P59:P60"/>
    <mergeCell ref="T59:T60"/>
    <mergeCell ref="X59:X60"/>
    <mergeCell ref="AC60:AF61"/>
    <mergeCell ref="AG60:AG61"/>
    <mergeCell ref="E61:K61"/>
    <mergeCell ref="M61:S61"/>
    <mergeCell ref="U61:AA61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45EE-0A48-43C7-BBA7-6CF068D2E116}">
  <sheetPr>
    <pageSetUpPr fitToPage="1"/>
  </sheetPr>
  <dimension ref="A1:AL72"/>
  <sheetViews>
    <sheetView view="pageBreakPreview" zoomScaleNormal="75" zoomScaleSheetLayoutView="100" workbookViewId="0">
      <selection activeCell="D26" sqref="D26:D33"/>
    </sheetView>
  </sheetViews>
  <sheetFormatPr defaultColWidth="8.85546875" defaultRowHeight="12.75" x14ac:dyDescent="0.2"/>
  <cols>
    <col min="1" max="1" width="3" style="2" customWidth="1"/>
    <col min="2" max="2" width="29.28515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132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6</v>
      </c>
      <c r="B13" s="153" t="s">
        <v>7</v>
      </c>
      <c r="C13" s="155" t="s">
        <v>8</v>
      </c>
      <c r="D13" s="158" t="s">
        <v>9</v>
      </c>
      <c r="E13" s="160" t="s">
        <v>10</v>
      </c>
      <c r="F13" s="160"/>
      <c r="G13" s="160"/>
      <c r="H13" s="160"/>
      <c r="I13" s="160"/>
      <c r="J13" s="160"/>
      <c r="K13" s="160"/>
      <c r="L13" s="160"/>
      <c r="M13" s="160" t="s">
        <v>11</v>
      </c>
      <c r="N13" s="160"/>
      <c r="O13" s="160"/>
      <c r="P13" s="160"/>
      <c r="Q13" s="160"/>
      <c r="R13" s="160"/>
      <c r="S13" s="160"/>
      <c r="T13" s="160"/>
      <c r="U13" s="160" t="s">
        <v>12</v>
      </c>
      <c r="V13" s="160"/>
      <c r="W13" s="160"/>
      <c r="X13" s="160"/>
      <c r="Y13" s="160"/>
      <c r="Z13" s="160"/>
      <c r="AA13" s="160"/>
      <c r="AB13" s="160"/>
      <c r="AC13" s="205" t="s">
        <v>13</v>
      </c>
      <c r="AD13" s="153" t="s">
        <v>14</v>
      </c>
      <c r="AE13" s="153"/>
      <c r="AF13" s="153"/>
      <c r="AG13" s="164" t="s">
        <v>15</v>
      </c>
    </row>
    <row r="14" spans="1:38" s="14" customFormat="1" x14ac:dyDescent="0.2">
      <c r="A14" s="152"/>
      <c r="B14" s="154"/>
      <c r="C14" s="156"/>
      <c r="D14" s="159"/>
      <c r="E14" s="148" t="s">
        <v>16</v>
      </c>
      <c r="F14" s="149"/>
      <c r="G14" s="150"/>
      <c r="H14" s="146" t="s">
        <v>15</v>
      </c>
      <c r="I14" s="148" t="s">
        <v>17</v>
      </c>
      <c r="J14" s="149"/>
      <c r="K14" s="150"/>
      <c r="L14" s="146" t="s">
        <v>15</v>
      </c>
      <c r="M14" s="148" t="s">
        <v>18</v>
      </c>
      <c r="N14" s="149"/>
      <c r="O14" s="150"/>
      <c r="P14" s="146" t="s">
        <v>15</v>
      </c>
      <c r="Q14" s="148" t="s">
        <v>19</v>
      </c>
      <c r="R14" s="149"/>
      <c r="S14" s="150"/>
      <c r="T14" s="146" t="s">
        <v>15</v>
      </c>
      <c r="U14" s="148" t="s">
        <v>20</v>
      </c>
      <c r="V14" s="149"/>
      <c r="W14" s="150"/>
      <c r="X14" s="146" t="s">
        <v>15</v>
      </c>
      <c r="Y14" s="148" t="s">
        <v>21</v>
      </c>
      <c r="Z14" s="149"/>
      <c r="AA14" s="150"/>
      <c r="AB14" s="146" t="s">
        <v>15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138" t="s">
        <v>22</v>
      </c>
      <c r="F15" s="138" t="s">
        <v>23</v>
      </c>
      <c r="G15" s="138" t="s">
        <v>24</v>
      </c>
      <c r="H15" s="147"/>
      <c r="I15" s="138" t="s">
        <v>22</v>
      </c>
      <c r="J15" s="138" t="s">
        <v>23</v>
      </c>
      <c r="K15" s="138" t="s">
        <v>24</v>
      </c>
      <c r="L15" s="147"/>
      <c r="M15" s="139" t="s">
        <v>22</v>
      </c>
      <c r="N15" s="139" t="s">
        <v>23</v>
      </c>
      <c r="O15" s="139" t="s">
        <v>24</v>
      </c>
      <c r="P15" s="147"/>
      <c r="Q15" s="139" t="s">
        <v>22</v>
      </c>
      <c r="R15" s="139" t="s">
        <v>23</v>
      </c>
      <c r="S15" s="139" t="s">
        <v>24</v>
      </c>
      <c r="T15" s="147"/>
      <c r="U15" s="140" t="s">
        <v>22</v>
      </c>
      <c r="V15" s="140" t="s">
        <v>23</v>
      </c>
      <c r="W15" s="140" t="s">
        <v>24</v>
      </c>
      <c r="X15" s="147"/>
      <c r="Y15" s="140" t="s">
        <v>22</v>
      </c>
      <c r="Z15" s="140" t="s">
        <v>23</v>
      </c>
      <c r="AA15" s="140" t="s">
        <v>24</v>
      </c>
      <c r="AB15" s="147"/>
      <c r="AC15" s="206"/>
      <c r="AD15" s="56" t="s">
        <v>22</v>
      </c>
      <c r="AE15" s="56" t="s">
        <v>23</v>
      </c>
      <c r="AF15" s="56" t="s">
        <v>24</v>
      </c>
      <c r="AG15" s="165"/>
      <c r="AI15" s="118"/>
    </row>
    <row r="16" spans="1:38" s="14" customFormat="1" ht="20.100000000000001" customHeight="1" x14ac:dyDescent="0.2">
      <c r="A16" s="200" t="s">
        <v>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1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1">
        <f t="shared" ref="AC17:AC23" si="0">AD17+AE17+AF17</f>
        <v>4</v>
      </c>
      <c r="AD17" s="97">
        <f>E17+I17+M17+Q17+U17+Y17</f>
        <v>4</v>
      </c>
      <c r="AE17" s="97">
        <f t="shared" ref="AE17:AG23" si="1">F17+J17+N17+R17+V17+Z17</f>
        <v>0</v>
      </c>
      <c r="AF17" s="97">
        <f t="shared" si="1"/>
        <v>0</v>
      </c>
      <c r="AG17" s="97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2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1">
        <f t="shared" si="0"/>
        <v>5</v>
      </c>
      <c r="AD18" s="97">
        <f t="shared" ref="AD18:AD20" si="2">E18+I18+M18+Q18+U18+Y18</f>
        <v>5</v>
      </c>
      <c r="AE18" s="97">
        <f t="shared" si="1"/>
        <v>0</v>
      </c>
      <c r="AF18" s="97">
        <f t="shared" si="1"/>
        <v>0</v>
      </c>
      <c r="AG18" s="132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1">
        <f t="shared" si="0"/>
        <v>60</v>
      </c>
      <c r="AD19" s="97">
        <f t="shared" si="2"/>
        <v>0</v>
      </c>
      <c r="AE19" s="97">
        <f>F19+J19+N19+R19+V19+Z19</f>
        <v>60</v>
      </c>
      <c r="AF19" s="97">
        <f t="shared" si="1"/>
        <v>0</v>
      </c>
      <c r="AG19" s="132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1">
        <f t="shared" si="0"/>
        <v>90</v>
      </c>
      <c r="AD20" s="97">
        <f t="shared" si="2"/>
        <v>0</v>
      </c>
      <c r="AE20" s="97">
        <f t="shared" si="1"/>
        <v>90</v>
      </c>
      <c r="AF20" s="97">
        <f t="shared" si="1"/>
        <v>0</v>
      </c>
      <c r="AG20" s="132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1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2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2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1">
        <f t="shared" si="0"/>
        <v>15</v>
      </c>
      <c r="AD22" s="97">
        <f t="shared" ref="AD22:AD23" si="3">E22+I22+M22+Q22+U22+Y22</f>
        <v>15</v>
      </c>
      <c r="AE22" s="97">
        <f t="shared" si="1"/>
        <v>0</v>
      </c>
      <c r="AF22" s="97">
        <f t="shared" si="1"/>
        <v>0</v>
      </c>
      <c r="AG22" s="132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2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1">
        <f t="shared" si="0"/>
        <v>15</v>
      </c>
      <c r="AD23" s="97">
        <f t="shared" si="3"/>
        <v>15</v>
      </c>
      <c r="AE23" s="97">
        <f t="shared" si="1"/>
        <v>0</v>
      </c>
      <c r="AF23" s="97">
        <f t="shared" si="1"/>
        <v>0</v>
      </c>
      <c r="AG23" s="132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3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1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2">
        <f>H24+L24+P24+T24+X24+AB24</f>
        <v>1</v>
      </c>
    </row>
    <row r="25" spans="1:36" s="14" customFormat="1" ht="20.100000000000001" customHeight="1" x14ac:dyDescent="0.2">
      <c r="A25" s="202" t="s">
        <v>49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57">
        <f>SUM(AC26:AC33)</f>
        <v>1050</v>
      </c>
      <c r="AD25" s="57">
        <f>SUM(AD26:AD33)</f>
        <v>0</v>
      </c>
      <c r="AE25" s="57">
        <f>SUM(AE26:AE33)</f>
        <v>990</v>
      </c>
      <c r="AF25" s="57">
        <f>SUM(AF26:AF33)</f>
        <v>60</v>
      </c>
      <c r="AG25" s="131">
        <f>SUM(AG26:AG33)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99" t="s">
        <v>52</v>
      </c>
      <c r="E26" s="33"/>
      <c r="F26" s="33"/>
      <c r="G26" s="33"/>
      <c r="H26" s="64"/>
      <c r="I26" s="33"/>
      <c r="J26" s="33"/>
      <c r="K26" s="33"/>
      <c r="L26" s="64"/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120</v>
      </c>
      <c r="AD26" s="31">
        <f t="shared" ref="AD26:AG40" si="4">E26+I26+M26+Q26+U26+Y26</f>
        <v>0</v>
      </c>
      <c r="AE26" s="31">
        <f t="shared" si="4"/>
        <v>120</v>
      </c>
      <c r="AF26" s="31">
        <f t="shared" si="4"/>
        <v>0</v>
      </c>
      <c r="AG26" s="133">
        <f t="shared" si="4"/>
        <v>4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99"/>
      <c r="E27" s="33"/>
      <c r="F27" s="33"/>
      <c r="G27" s="33"/>
      <c r="H27" s="64"/>
      <c r="I27" s="33"/>
      <c r="J27" s="33"/>
      <c r="K27" s="33"/>
      <c r="L27" s="64"/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120</v>
      </c>
      <c r="AD27" s="31">
        <f t="shared" si="4"/>
        <v>0</v>
      </c>
      <c r="AE27" s="31">
        <f t="shared" si="4"/>
        <v>120</v>
      </c>
      <c r="AF27" s="31">
        <f t="shared" si="4"/>
        <v>0</v>
      </c>
      <c r="AG27" s="133">
        <f t="shared" si="4"/>
        <v>4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99"/>
      <c r="E28" s="33"/>
      <c r="F28" s="33"/>
      <c r="G28" s="33"/>
      <c r="H28" s="29"/>
      <c r="I28" s="33"/>
      <c r="J28" s="33"/>
      <c r="K28" s="33"/>
      <c r="L28" s="29"/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30</v>
      </c>
      <c r="AD28" s="31">
        <f t="shared" si="4"/>
        <v>0</v>
      </c>
      <c r="AE28" s="31">
        <f t="shared" si="4"/>
        <v>30</v>
      </c>
      <c r="AF28" s="31">
        <f t="shared" si="4"/>
        <v>0</v>
      </c>
      <c r="AG28" s="133">
        <f t="shared" si="4"/>
        <v>2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99"/>
      <c r="E29" s="33"/>
      <c r="F29" s="33">
        <v>60</v>
      </c>
      <c r="G29" s="33"/>
      <c r="H29" s="29">
        <v>3</v>
      </c>
      <c r="I29" s="33"/>
      <c r="J29" s="33">
        <v>90</v>
      </c>
      <c r="K29" s="33"/>
      <c r="L29" s="29">
        <v>4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270</v>
      </c>
      <c r="AD29" s="31">
        <f t="shared" si="4"/>
        <v>0</v>
      </c>
      <c r="AE29" s="31">
        <f t="shared" si="4"/>
        <v>270</v>
      </c>
      <c r="AF29" s="31">
        <f t="shared" si="4"/>
        <v>0</v>
      </c>
      <c r="AG29" s="133">
        <f t="shared" si="4"/>
        <v>12</v>
      </c>
    </row>
    <row r="30" spans="1:36" s="14" customFormat="1" ht="27" customHeight="1" x14ac:dyDescent="0.2">
      <c r="A30" s="60">
        <v>13</v>
      </c>
      <c r="B30" s="63" t="s">
        <v>133</v>
      </c>
      <c r="C30" s="56"/>
      <c r="D30" s="199"/>
      <c r="E30" s="33"/>
      <c r="F30" s="33">
        <v>60</v>
      </c>
      <c r="G30" s="33"/>
      <c r="H30" s="64">
        <v>2</v>
      </c>
      <c r="I30" s="33"/>
      <c r="J30" s="33">
        <v>60</v>
      </c>
      <c r="K30" s="33"/>
      <c r="L30" s="64">
        <v>2</v>
      </c>
      <c r="M30" s="34"/>
      <c r="N30" s="34"/>
      <c r="O30" s="34"/>
      <c r="P30" s="30"/>
      <c r="Q30" s="34"/>
      <c r="R30" s="34"/>
      <c r="S30" s="34"/>
      <c r="T30" s="30"/>
      <c r="U30" s="35"/>
      <c r="V30" s="35"/>
      <c r="W30" s="35"/>
      <c r="X30" s="30"/>
      <c r="Y30" s="35"/>
      <c r="Z30" s="35"/>
      <c r="AA30" s="35"/>
      <c r="AB30" s="30"/>
      <c r="AC30" s="50">
        <f t="shared" ref="AC30:AC32" si="5">AD30+AE30+AF30</f>
        <v>120</v>
      </c>
      <c r="AD30" s="31">
        <f t="shared" si="4"/>
        <v>0</v>
      </c>
      <c r="AE30" s="31">
        <f t="shared" si="4"/>
        <v>120</v>
      </c>
      <c r="AF30" s="31">
        <f t="shared" si="4"/>
        <v>0</v>
      </c>
      <c r="AG30" s="133">
        <f t="shared" si="4"/>
        <v>4</v>
      </c>
    </row>
    <row r="31" spans="1:36" s="14" customFormat="1" ht="27" customHeight="1" x14ac:dyDescent="0.2">
      <c r="A31" s="60">
        <v>14</v>
      </c>
      <c r="B31" s="63" t="s">
        <v>134</v>
      </c>
      <c r="C31" s="56"/>
      <c r="D31" s="199"/>
      <c r="E31" s="33"/>
      <c r="F31" s="33">
        <v>90</v>
      </c>
      <c r="G31" s="33"/>
      <c r="H31" s="64">
        <v>3</v>
      </c>
      <c r="I31" s="33"/>
      <c r="J31" s="33">
        <v>60</v>
      </c>
      <c r="K31" s="33"/>
      <c r="L31" s="64">
        <v>2</v>
      </c>
      <c r="M31" s="34"/>
      <c r="N31" s="34"/>
      <c r="O31" s="34"/>
      <c r="P31" s="30"/>
      <c r="Q31" s="34"/>
      <c r="R31" s="34"/>
      <c r="S31" s="34"/>
      <c r="T31" s="30"/>
      <c r="U31" s="35"/>
      <c r="V31" s="35"/>
      <c r="W31" s="35"/>
      <c r="X31" s="30"/>
      <c r="Y31" s="35"/>
      <c r="Z31" s="35"/>
      <c r="AA31" s="35"/>
      <c r="AB31" s="30"/>
      <c r="AC31" s="50">
        <f t="shared" si="5"/>
        <v>150</v>
      </c>
      <c r="AD31" s="31">
        <f t="shared" si="4"/>
        <v>0</v>
      </c>
      <c r="AE31" s="31">
        <f t="shared" si="4"/>
        <v>150</v>
      </c>
      <c r="AF31" s="31">
        <f t="shared" si="4"/>
        <v>0</v>
      </c>
      <c r="AG31" s="133">
        <f t="shared" si="4"/>
        <v>5</v>
      </c>
    </row>
    <row r="32" spans="1:36" s="14" customFormat="1" ht="27" customHeight="1" x14ac:dyDescent="0.2">
      <c r="A32" s="60">
        <v>15</v>
      </c>
      <c r="B32" s="63" t="s">
        <v>135</v>
      </c>
      <c r="C32" s="56"/>
      <c r="D32" s="199"/>
      <c r="E32" s="33"/>
      <c r="F32" s="33">
        <v>90</v>
      </c>
      <c r="G32" s="33"/>
      <c r="H32" s="29">
        <v>3</v>
      </c>
      <c r="I32" s="33"/>
      <c r="J32" s="33">
        <v>90</v>
      </c>
      <c r="K32" s="33"/>
      <c r="L32" s="29">
        <v>3</v>
      </c>
      <c r="M32" s="34"/>
      <c r="N32" s="34"/>
      <c r="O32" s="34"/>
      <c r="P32" s="30"/>
      <c r="Q32" s="34"/>
      <c r="R32" s="34"/>
      <c r="S32" s="34"/>
      <c r="T32" s="30"/>
      <c r="U32" s="35"/>
      <c r="V32" s="35"/>
      <c r="W32" s="35"/>
      <c r="X32" s="30"/>
      <c r="Y32" s="35"/>
      <c r="Z32" s="35"/>
      <c r="AA32" s="35"/>
      <c r="AB32" s="30"/>
      <c r="AC32" s="50">
        <f t="shared" si="5"/>
        <v>180</v>
      </c>
      <c r="AD32" s="31">
        <f t="shared" si="4"/>
        <v>0</v>
      </c>
      <c r="AE32" s="31">
        <f t="shared" si="4"/>
        <v>180</v>
      </c>
      <c r="AF32" s="31">
        <f t="shared" si="4"/>
        <v>0</v>
      </c>
      <c r="AG32" s="133">
        <f t="shared" si="4"/>
        <v>6</v>
      </c>
    </row>
    <row r="33" spans="1:38" s="14" customFormat="1" ht="27" customHeight="1" x14ac:dyDescent="0.2">
      <c r="A33" s="60">
        <v>16</v>
      </c>
      <c r="B33" s="63" t="s">
        <v>57</v>
      </c>
      <c r="C33" s="56" t="s">
        <v>58</v>
      </c>
      <c r="D33" s="199"/>
      <c r="E33" s="33"/>
      <c r="F33" s="33"/>
      <c r="G33" s="33">
        <v>30</v>
      </c>
      <c r="H33" s="30">
        <v>1</v>
      </c>
      <c r="I33" s="33"/>
      <c r="J33" s="33"/>
      <c r="K33" s="33">
        <v>30</v>
      </c>
      <c r="L33" s="30">
        <v>1</v>
      </c>
      <c r="M33" s="34"/>
      <c r="N33" s="65"/>
      <c r="O33" s="65"/>
      <c r="P33" s="64"/>
      <c r="Q33" s="65"/>
      <c r="R33" s="34"/>
      <c r="S33" s="34"/>
      <c r="T33" s="29"/>
      <c r="U33" s="35"/>
      <c r="V33" s="49"/>
      <c r="W33" s="49"/>
      <c r="X33" s="64"/>
      <c r="Y33" s="35"/>
      <c r="Z33" s="35"/>
      <c r="AA33" s="35"/>
      <c r="AB33" s="64"/>
      <c r="AC33" s="50">
        <f>AD33+AE33+AF33</f>
        <v>60</v>
      </c>
      <c r="AD33" s="31">
        <f t="shared" si="4"/>
        <v>0</v>
      </c>
      <c r="AE33" s="31">
        <f t="shared" si="4"/>
        <v>0</v>
      </c>
      <c r="AF33" s="31">
        <f t="shared" si="4"/>
        <v>60</v>
      </c>
      <c r="AG33" s="133">
        <f t="shared" si="4"/>
        <v>2</v>
      </c>
    </row>
    <row r="34" spans="1:38" s="15" customFormat="1" ht="20.100000000000001" customHeight="1" x14ac:dyDescent="0.2">
      <c r="A34" s="193" t="s">
        <v>125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57">
        <f>SUM(AC35:AC40)</f>
        <v>245</v>
      </c>
      <c r="AD34" s="57">
        <f>SUM(AD35:AD40)</f>
        <v>30</v>
      </c>
      <c r="AE34" s="57">
        <f>SUM(AE35:AE40)</f>
        <v>215</v>
      </c>
      <c r="AF34" s="57">
        <f>SUM(AF35:AF40)</f>
        <v>0</v>
      </c>
      <c r="AG34" s="131">
        <f>SUM(AG35:AG40)</f>
        <v>15</v>
      </c>
      <c r="AJ34" s="83"/>
    </row>
    <row r="35" spans="1:38" s="76" customFormat="1" ht="20.100000000000001" customHeight="1" x14ac:dyDescent="0.2">
      <c r="A35" s="119">
        <v>17</v>
      </c>
      <c r="B35" s="27" t="s">
        <v>65</v>
      </c>
      <c r="C35" s="71" t="s">
        <v>29</v>
      </c>
      <c r="D35" s="100" t="s">
        <v>30</v>
      </c>
      <c r="E35" s="93"/>
      <c r="F35" s="93">
        <v>20</v>
      </c>
      <c r="G35" s="93"/>
      <c r="H35" s="101">
        <v>1</v>
      </c>
      <c r="I35" s="93"/>
      <c r="J35" s="93"/>
      <c r="K35" s="93"/>
      <c r="L35" s="101"/>
      <c r="M35" s="95"/>
      <c r="N35" s="95"/>
      <c r="O35" s="95"/>
      <c r="P35" s="101"/>
      <c r="Q35" s="95"/>
      <c r="R35" s="95"/>
      <c r="S35" s="95"/>
      <c r="T35" s="101"/>
      <c r="U35" s="96"/>
      <c r="V35" s="96"/>
      <c r="W35" s="96"/>
      <c r="X35" s="101"/>
      <c r="Y35" s="96"/>
      <c r="Z35" s="96"/>
      <c r="AA35" s="96"/>
      <c r="AB35" s="94"/>
      <c r="AC35" s="121">
        <f t="shared" ref="AC35" si="6">AD35+AE35+AF35</f>
        <v>20</v>
      </c>
      <c r="AD35" s="97">
        <f t="shared" ref="AD35:AF35" si="7">Y35+U35+Q35+M35+I35+E35</f>
        <v>0</v>
      </c>
      <c r="AE35" s="97">
        <f t="shared" si="7"/>
        <v>20</v>
      </c>
      <c r="AF35" s="97">
        <f t="shared" si="7"/>
        <v>0</v>
      </c>
      <c r="AG35" s="132">
        <f t="shared" ref="AG35" si="8">H35+L35+P35+T35+X35+AB35</f>
        <v>1</v>
      </c>
      <c r="AI35" s="108"/>
    </row>
    <row r="36" spans="1:38" s="76" customFormat="1" ht="20.100000000000001" customHeight="1" x14ac:dyDescent="0.2">
      <c r="A36" s="60">
        <v>18</v>
      </c>
      <c r="B36" s="27" t="s">
        <v>64</v>
      </c>
      <c r="C36" s="71" t="s">
        <v>35</v>
      </c>
      <c r="D36" s="100" t="s">
        <v>36</v>
      </c>
      <c r="E36" s="93"/>
      <c r="F36" s="93">
        <v>30</v>
      </c>
      <c r="G36" s="93"/>
      <c r="H36" s="101">
        <v>2</v>
      </c>
      <c r="I36" s="93"/>
      <c r="J36" s="93">
        <v>30</v>
      </c>
      <c r="K36" s="93"/>
      <c r="L36" s="101">
        <v>2</v>
      </c>
      <c r="M36" s="95"/>
      <c r="N36" s="95">
        <v>30</v>
      </c>
      <c r="O36" s="95"/>
      <c r="P36" s="32">
        <v>1</v>
      </c>
      <c r="Q36" s="95"/>
      <c r="R36" s="95"/>
      <c r="S36" s="95"/>
      <c r="T36" s="101"/>
      <c r="U36" s="96"/>
      <c r="V36" s="96"/>
      <c r="W36" s="96"/>
      <c r="X36" s="101"/>
      <c r="Y36" s="96"/>
      <c r="Z36" s="96"/>
      <c r="AA36" s="96"/>
      <c r="AB36" s="94"/>
      <c r="AC36" s="121">
        <f>AD36+AE36+AF36</f>
        <v>90</v>
      </c>
      <c r="AD36" s="97">
        <f>Y36+U36+Q36+M36+I36+E36</f>
        <v>0</v>
      </c>
      <c r="AE36" s="97">
        <f>Z36+V36+R36+N36+J36+F36</f>
        <v>90</v>
      </c>
      <c r="AF36" s="97">
        <f>AA36+W36+S36+O36+K36+G36</f>
        <v>0</v>
      </c>
      <c r="AG36" s="132">
        <f>H36+L36+P36+T36+X36+AB36</f>
        <v>5</v>
      </c>
      <c r="AI36" s="14"/>
    </row>
    <row r="37" spans="1:38" s="76" customFormat="1" ht="20.100000000000001" customHeight="1" x14ac:dyDescent="0.2">
      <c r="A37" s="60">
        <v>19</v>
      </c>
      <c r="B37" s="27" t="s">
        <v>68</v>
      </c>
      <c r="C37" s="71" t="s">
        <v>69</v>
      </c>
      <c r="D37" s="100" t="s">
        <v>70</v>
      </c>
      <c r="E37" s="93"/>
      <c r="F37" s="93"/>
      <c r="G37" s="93"/>
      <c r="H37" s="101"/>
      <c r="I37" s="93"/>
      <c r="J37" s="93">
        <v>15</v>
      </c>
      <c r="K37" s="93"/>
      <c r="L37" s="101">
        <v>1</v>
      </c>
      <c r="M37" s="95"/>
      <c r="N37" s="95">
        <v>30</v>
      </c>
      <c r="O37" s="95"/>
      <c r="P37" s="101">
        <v>2</v>
      </c>
      <c r="Q37" s="95"/>
      <c r="R37" s="95"/>
      <c r="S37" s="95"/>
      <c r="T37" s="101"/>
      <c r="U37" s="96"/>
      <c r="V37" s="96"/>
      <c r="W37" s="96"/>
      <c r="X37" s="101"/>
      <c r="Y37" s="96"/>
      <c r="Z37" s="96"/>
      <c r="AA37" s="96"/>
      <c r="AB37" s="94"/>
      <c r="AC37" s="121">
        <f t="shared" ref="AC37:AC40" si="9">AD37+AE37+AF37</f>
        <v>45</v>
      </c>
      <c r="AD37" s="97">
        <f t="shared" ref="AD37:AF40" si="10">Y37+U37+Q37+M37+I37+E37</f>
        <v>0</v>
      </c>
      <c r="AE37" s="97">
        <f t="shared" si="10"/>
        <v>45</v>
      </c>
      <c r="AF37" s="97">
        <f t="shared" si="10"/>
        <v>0</v>
      </c>
      <c r="AG37" s="132">
        <f t="shared" ref="AG37:AG38" si="11">H37+L37+P37+T37+X37+AB37</f>
        <v>3</v>
      </c>
    </row>
    <row r="38" spans="1:38" s="76" customFormat="1" ht="20.100000000000001" customHeight="1" x14ac:dyDescent="0.2">
      <c r="A38" s="59">
        <v>20</v>
      </c>
      <c r="B38" s="27" t="s">
        <v>59</v>
      </c>
      <c r="C38" s="82" t="s">
        <v>60</v>
      </c>
      <c r="D38" s="103" t="s">
        <v>28</v>
      </c>
      <c r="E38" s="93"/>
      <c r="F38" s="93"/>
      <c r="G38" s="93"/>
      <c r="H38" s="107"/>
      <c r="I38" s="93">
        <v>30</v>
      </c>
      <c r="J38" s="93"/>
      <c r="K38" s="93"/>
      <c r="L38" s="102">
        <v>2</v>
      </c>
      <c r="M38" s="95"/>
      <c r="N38" s="105"/>
      <c r="O38" s="105"/>
      <c r="P38" s="108"/>
      <c r="Q38" s="105"/>
      <c r="R38" s="95"/>
      <c r="S38" s="95"/>
      <c r="T38" s="101"/>
      <c r="U38" s="96"/>
      <c r="V38" s="106"/>
      <c r="W38" s="106"/>
      <c r="X38" s="108"/>
      <c r="Y38" s="96"/>
      <c r="Z38" s="96"/>
      <c r="AA38" s="96"/>
      <c r="AB38" s="104"/>
      <c r="AC38" s="121">
        <f t="shared" si="9"/>
        <v>30</v>
      </c>
      <c r="AD38" s="97">
        <f t="shared" si="10"/>
        <v>30</v>
      </c>
      <c r="AE38" s="99">
        <f t="shared" si="10"/>
        <v>0</v>
      </c>
      <c r="AF38" s="99">
        <f t="shared" si="10"/>
        <v>0</v>
      </c>
      <c r="AG38" s="132">
        <f t="shared" si="11"/>
        <v>2</v>
      </c>
    </row>
    <row r="39" spans="1:38" s="76" customFormat="1" ht="20.100000000000001" customHeight="1" x14ac:dyDescent="0.2">
      <c r="A39" s="60">
        <v>21</v>
      </c>
      <c r="B39" s="27" t="s">
        <v>61</v>
      </c>
      <c r="C39" s="71" t="s">
        <v>62</v>
      </c>
      <c r="D39" s="100" t="s">
        <v>63</v>
      </c>
      <c r="E39" s="93"/>
      <c r="F39" s="93"/>
      <c r="G39" s="93"/>
      <c r="H39" s="101"/>
      <c r="I39" s="93"/>
      <c r="J39" s="93"/>
      <c r="K39" s="93"/>
      <c r="L39" s="101"/>
      <c r="M39" s="95"/>
      <c r="N39" s="95"/>
      <c r="O39" s="95"/>
      <c r="P39" s="101"/>
      <c r="Q39" s="95"/>
      <c r="R39" s="95">
        <v>30</v>
      </c>
      <c r="S39" s="95"/>
      <c r="T39" s="108">
        <v>2</v>
      </c>
      <c r="U39" s="96"/>
      <c r="V39" s="96"/>
      <c r="W39" s="96"/>
      <c r="X39" s="101"/>
      <c r="Y39" s="96"/>
      <c r="Z39" s="96"/>
      <c r="AA39" s="96"/>
      <c r="AB39" s="94"/>
      <c r="AC39" s="121">
        <f t="shared" si="9"/>
        <v>30</v>
      </c>
      <c r="AD39" s="97">
        <f t="shared" si="10"/>
        <v>0</v>
      </c>
      <c r="AE39" s="97">
        <f t="shared" si="10"/>
        <v>30</v>
      </c>
      <c r="AF39" s="97">
        <f t="shared" si="10"/>
        <v>0</v>
      </c>
      <c r="AG39" s="132">
        <f t="shared" si="4"/>
        <v>2</v>
      </c>
    </row>
    <row r="40" spans="1:38" s="76" customFormat="1" ht="20.100000000000001" customHeight="1" x14ac:dyDescent="0.2">
      <c r="A40" s="60">
        <v>22</v>
      </c>
      <c r="B40" s="27" t="s">
        <v>66</v>
      </c>
      <c r="C40" s="71" t="s">
        <v>67</v>
      </c>
      <c r="D40" s="100" t="s">
        <v>48</v>
      </c>
      <c r="E40" s="93"/>
      <c r="F40" s="93"/>
      <c r="G40" s="93"/>
      <c r="H40" s="101"/>
      <c r="I40" s="93"/>
      <c r="J40" s="93"/>
      <c r="K40" s="93"/>
      <c r="L40" s="101"/>
      <c r="M40" s="95"/>
      <c r="N40" s="95"/>
      <c r="O40" s="95"/>
      <c r="P40" s="101"/>
      <c r="Q40" s="95"/>
      <c r="R40" s="95"/>
      <c r="S40" s="95"/>
      <c r="T40" s="101"/>
      <c r="U40" s="96"/>
      <c r="V40" s="96">
        <v>30</v>
      </c>
      <c r="W40" s="96"/>
      <c r="X40" s="102">
        <v>2</v>
      </c>
      <c r="Y40" s="96"/>
      <c r="Z40" s="96"/>
      <c r="AA40" s="96"/>
      <c r="AB40" s="94"/>
      <c r="AC40" s="121">
        <f t="shared" si="9"/>
        <v>30</v>
      </c>
      <c r="AD40" s="97">
        <f t="shared" si="10"/>
        <v>0</v>
      </c>
      <c r="AE40" s="97">
        <f t="shared" si="10"/>
        <v>30</v>
      </c>
      <c r="AF40" s="97">
        <f t="shared" si="10"/>
        <v>0</v>
      </c>
      <c r="AG40" s="132">
        <f t="shared" si="4"/>
        <v>2</v>
      </c>
    </row>
    <row r="41" spans="1:38" s="15" customFormat="1" ht="20.100000000000001" customHeight="1" x14ac:dyDescent="0.2">
      <c r="A41" s="193" t="s">
        <v>124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57">
        <f>SUM(AC42:AC46)</f>
        <v>255</v>
      </c>
      <c r="AD41" s="57">
        <f>SUM(AD42:AD46)</f>
        <v>45</v>
      </c>
      <c r="AE41" s="57">
        <f>SUM(AE42:AE46)</f>
        <v>210</v>
      </c>
      <c r="AF41" s="57">
        <f>SUM(AF42:AF46)</f>
        <v>0</v>
      </c>
      <c r="AG41" s="131">
        <f>SUM(AG42:AG46)</f>
        <v>18</v>
      </c>
    </row>
    <row r="42" spans="1:38" s="14" customFormat="1" ht="20.100000000000001" customHeight="1" x14ac:dyDescent="0.2">
      <c r="A42" s="59">
        <v>23</v>
      </c>
      <c r="B42" s="27" t="s">
        <v>73</v>
      </c>
      <c r="C42" s="28" t="s">
        <v>74</v>
      </c>
      <c r="D42" s="100" t="s">
        <v>75</v>
      </c>
      <c r="E42" s="93">
        <v>15</v>
      </c>
      <c r="F42" s="93"/>
      <c r="G42" s="93"/>
      <c r="H42" s="101">
        <v>1</v>
      </c>
      <c r="I42" s="93"/>
      <c r="J42" s="98">
        <v>30</v>
      </c>
      <c r="K42" s="98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1">
        <f>AD42+AE42+AF42</f>
        <v>45</v>
      </c>
      <c r="AD42" s="97">
        <f t="shared" ref="AD42:AG46" si="12">E42+I42+M42+Q42+U42+Y42</f>
        <v>15</v>
      </c>
      <c r="AE42" s="97">
        <f t="shared" si="12"/>
        <v>30</v>
      </c>
      <c r="AF42" s="97">
        <f t="shared" si="12"/>
        <v>0</v>
      </c>
      <c r="AG42" s="132">
        <f t="shared" si="12"/>
        <v>3</v>
      </c>
    </row>
    <row r="43" spans="1:38" s="14" customFormat="1" ht="20.100000000000001" customHeight="1" x14ac:dyDescent="0.2">
      <c r="A43" s="59">
        <v>24</v>
      </c>
      <c r="B43" s="27" t="s">
        <v>76</v>
      </c>
      <c r="C43" s="28" t="s">
        <v>74</v>
      </c>
      <c r="D43" s="100" t="s">
        <v>77</v>
      </c>
      <c r="E43" s="93"/>
      <c r="F43" s="93">
        <v>30</v>
      </c>
      <c r="G43" s="93"/>
      <c r="H43" s="101">
        <v>2</v>
      </c>
      <c r="I43" s="93"/>
      <c r="J43" s="93">
        <v>30</v>
      </c>
      <c r="K43" s="93"/>
      <c r="L43" s="101">
        <v>2</v>
      </c>
      <c r="M43" s="95"/>
      <c r="N43" s="95"/>
      <c r="O43" s="95"/>
      <c r="P43" s="101"/>
      <c r="Q43" s="95"/>
      <c r="R43" s="95"/>
      <c r="S43" s="95"/>
      <c r="T43" s="101"/>
      <c r="U43" s="96"/>
      <c r="V43" s="96"/>
      <c r="W43" s="96"/>
      <c r="X43" s="94"/>
      <c r="Y43" s="96"/>
      <c r="Z43" s="96"/>
      <c r="AA43" s="96"/>
      <c r="AB43" s="94"/>
      <c r="AC43" s="121">
        <f>AD43+AE43+AF43</f>
        <v>60</v>
      </c>
      <c r="AD43" s="97">
        <f t="shared" si="12"/>
        <v>0</v>
      </c>
      <c r="AE43" s="97">
        <f t="shared" si="12"/>
        <v>60</v>
      </c>
      <c r="AF43" s="97">
        <f t="shared" si="12"/>
        <v>0</v>
      </c>
      <c r="AG43" s="132">
        <f t="shared" si="12"/>
        <v>4</v>
      </c>
    </row>
    <row r="44" spans="1:38" s="69" customFormat="1" ht="20.100000000000001" customHeight="1" x14ac:dyDescent="0.2">
      <c r="A44" s="59">
        <v>25</v>
      </c>
      <c r="B44" s="27" t="s">
        <v>71</v>
      </c>
      <c r="C44" s="70" t="s">
        <v>27</v>
      </c>
      <c r="D44" s="100" t="s">
        <v>72</v>
      </c>
      <c r="E44" s="93"/>
      <c r="F44" s="93"/>
      <c r="G44" s="93"/>
      <c r="H44" s="101"/>
      <c r="I44" s="93">
        <v>30</v>
      </c>
      <c r="J44" s="93"/>
      <c r="K44" s="93"/>
      <c r="L44" s="101">
        <v>2</v>
      </c>
      <c r="M44" s="95"/>
      <c r="N44" s="95"/>
      <c r="O44" s="95"/>
      <c r="P44" s="101"/>
      <c r="Q44" s="95"/>
      <c r="R44" s="95"/>
      <c r="S44" s="95"/>
      <c r="T44" s="101"/>
      <c r="U44" s="96"/>
      <c r="V44" s="96"/>
      <c r="W44" s="96"/>
      <c r="X44" s="94"/>
      <c r="Y44" s="96"/>
      <c r="Z44" s="96"/>
      <c r="AA44" s="96"/>
      <c r="AB44" s="94"/>
      <c r="AC44" s="121">
        <f>AD44+AE44+AF44</f>
        <v>30</v>
      </c>
      <c r="AD44" s="97">
        <f t="shared" si="12"/>
        <v>30</v>
      </c>
      <c r="AE44" s="97">
        <f t="shared" si="12"/>
        <v>0</v>
      </c>
      <c r="AF44" s="97">
        <f t="shared" si="12"/>
        <v>0</v>
      </c>
      <c r="AG44" s="132">
        <f t="shared" si="12"/>
        <v>2</v>
      </c>
    </row>
    <row r="45" spans="1:38" s="69" customFormat="1" ht="20.100000000000001" customHeight="1" x14ac:dyDescent="0.2">
      <c r="A45" s="59">
        <v>26</v>
      </c>
      <c r="B45" s="27" t="s">
        <v>80</v>
      </c>
      <c r="C45" s="70" t="s">
        <v>27</v>
      </c>
      <c r="D45" s="100" t="s">
        <v>81</v>
      </c>
      <c r="E45" s="93"/>
      <c r="F45" s="93">
        <v>30</v>
      </c>
      <c r="G45" s="93"/>
      <c r="H45" s="102">
        <v>3</v>
      </c>
      <c r="I45" s="93"/>
      <c r="J45" s="93">
        <v>30</v>
      </c>
      <c r="K45" s="93"/>
      <c r="L45" s="108">
        <v>2</v>
      </c>
      <c r="M45" s="95"/>
      <c r="N45" s="95"/>
      <c r="O45" s="95"/>
      <c r="P45" s="101"/>
      <c r="Q45" s="95"/>
      <c r="R45" s="95"/>
      <c r="S45" s="95"/>
      <c r="T45" s="101"/>
      <c r="U45" s="96"/>
      <c r="V45" s="96"/>
      <c r="W45" s="96"/>
      <c r="X45" s="94"/>
      <c r="Y45" s="96"/>
      <c r="Z45" s="96"/>
      <c r="AA45" s="96"/>
      <c r="AB45" s="94"/>
      <c r="AC45" s="121">
        <f>AD45+AE45+AF45</f>
        <v>60</v>
      </c>
      <c r="AD45" s="97">
        <f t="shared" si="12"/>
        <v>0</v>
      </c>
      <c r="AE45" s="97">
        <f t="shared" si="12"/>
        <v>60</v>
      </c>
      <c r="AF45" s="97">
        <f t="shared" si="12"/>
        <v>0</v>
      </c>
      <c r="AG45" s="132">
        <f t="shared" si="12"/>
        <v>5</v>
      </c>
    </row>
    <row r="46" spans="1:38" s="69" customFormat="1" ht="20.100000000000001" customHeight="1" x14ac:dyDescent="0.2">
      <c r="A46" s="59">
        <v>27</v>
      </c>
      <c r="B46" s="27" t="s">
        <v>78</v>
      </c>
      <c r="C46" s="70" t="s">
        <v>79</v>
      </c>
      <c r="D46" s="100" t="s">
        <v>63</v>
      </c>
      <c r="E46" s="93"/>
      <c r="F46" s="93"/>
      <c r="G46" s="93"/>
      <c r="H46" s="101"/>
      <c r="I46" s="93"/>
      <c r="J46" s="93"/>
      <c r="K46" s="93"/>
      <c r="L46" s="101"/>
      <c r="M46" s="95"/>
      <c r="N46" s="95">
        <v>30</v>
      </c>
      <c r="O46" s="95"/>
      <c r="P46" s="101">
        <v>2</v>
      </c>
      <c r="Q46" s="95"/>
      <c r="R46" s="95">
        <v>30</v>
      </c>
      <c r="S46" s="95"/>
      <c r="T46" s="108">
        <v>2</v>
      </c>
      <c r="U46" s="96"/>
      <c r="V46" s="96"/>
      <c r="W46" s="96"/>
      <c r="X46" s="94"/>
      <c r="Y46" s="96"/>
      <c r="Z46" s="96"/>
      <c r="AA46" s="96"/>
      <c r="AB46" s="94"/>
      <c r="AC46" s="121">
        <f>AD46+AE46+AF46</f>
        <v>60</v>
      </c>
      <c r="AD46" s="97">
        <f t="shared" si="12"/>
        <v>0</v>
      </c>
      <c r="AE46" s="97">
        <f t="shared" si="12"/>
        <v>60</v>
      </c>
      <c r="AF46" s="97">
        <f t="shared" si="12"/>
        <v>0</v>
      </c>
      <c r="AG46" s="132">
        <f t="shared" si="12"/>
        <v>4</v>
      </c>
    </row>
    <row r="47" spans="1:38" s="15" customFormat="1" ht="20.100000000000001" customHeight="1" x14ac:dyDescent="0.2">
      <c r="A47" s="197" t="s">
        <v>82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57">
        <f>SUM(AC48:AC49)</f>
        <v>150</v>
      </c>
      <c r="AD47" s="57">
        <f>SUM(AD48:AD49)</f>
        <v>0</v>
      </c>
      <c r="AE47" s="57">
        <f>SUM(AE48:AE49)</f>
        <v>150</v>
      </c>
      <c r="AF47" s="57">
        <f>SUM(AF48:AF49)</f>
        <v>0</v>
      </c>
      <c r="AG47" s="131">
        <f>SUM(AG48:AG49)</f>
        <v>17</v>
      </c>
    </row>
    <row r="48" spans="1:38" s="14" customFormat="1" ht="20.100000000000001" customHeight="1" x14ac:dyDescent="0.2">
      <c r="A48" s="60">
        <v>28</v>
      </c>
      <c r="B48" s="27" t="s">
        <v>139</v>
      </c>
      <c r="C48" s="56" t="s">
        <v>83</v>
      </c>
      <c r="D48" s="58" t="s">
        <v>84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4"/>
      <c r="P48" s="29"/>
      <c r="Q48" s="34"/>
      <c r="R48" s="34">
        <v>30</v>
      </c>
      <c r="S48" s="34"/>
      <c r="T48" s="29">
        <v>2</v>
      </c>
      <c r="U48" s="35"/>
      <c r="V48" s="35">
        <v>30</v>
      </c>
      <c r="W48" s="35"/>
      <c r="X48" s="92">
        <v>4</v>
      </c>
      <c r="Y48" s="35"/>
      <c r="Z48" s="35">
        <v>30</v>
      </c>
      <c r="AA48" s="35"/>
      <c r="AB48" s="29">
        <v>7</v>
      </c>
      <c r="AC48" s="50">
        <f>AD48+AE48+AF48</f>
        <v>90</v>
      </c>
      <c r="AD48" s="31">
        <f t="shared" ref="AD48:AG49" si="13">E48+I48+M48+Q48+U48+Y48</f>
        <v>0</v>
      </c>
      <c r="AE48" s="31">
        <f>F48+J48+N48+R48+V48+Z48</f>
        <v>90</v>
      </c>
      <c r="AF48" s="31">
        <f t="shared" si="13"/>
        <v>0</v>
      </c>
      <c r="AG48" s="133">
        <f t="shared" si="13"/>
        <v>13</v>
      </c>
      <c r="AL48" s="83"/>
    </row>
    <row r="49" spans="1:35" s="14" customFormat="1" ht="20.100000000000001" customHeight="1" x14ac:dyDescent="0.2">
      <c r="A49" s="60">
        <v>29</v>
      </c>
      <c r="B49" s="27" t="s">
        <v>85</v>
      </c>
      <c r="C49" s="56"/>
      <c r="D49" s="58" t="s">
        <v>86</v>
      </c>
      <c r="E49" s="33"/>
      <c r="F49" s="33"/>
      <c r="G49" s="33"/>
      <c r="H49" s="29"/>
      <c r="I49" s="33"/>
      <c r="J49" s="33"/>
      <c r="K49" s="33"/>
      <c r="L49" s="29"/>
      <c r="M49" s="34"/>
      <c r="N49" s="34"/>
      <c r="O49" s="37"/>
      <c r="P49" s="30"/>
      <c r="Q49" s="37"/>
      <c r="R49" s="34">
        <v>30</v>
      </c>
      <c r="S49" s="37"/>
      <c r="T49" s="29">
        <v>2</v>
      </c>
      <c r="U49" s="35"/>
      <c r="V49" s="35">
        <v>30</v>
      </c>
      <c r="W49" s="35"/>
      <c r="X49" s="29">
        <v>2</v>
      </c>
      <c r="Y49" s="35"/>
      <c r="Z49" s="35"/>
      <c r="AA49" s="35"/>
      <c r="AB49" s="29"/>
      <c r="AC49" s="50">
        <f t="shared" ref="AC49" si="14">AD49+AE49+AF49</f>
        <v>60</v>
      </c>
      <c r="AD49" s="31">
        <f t="shared" si="13"/>
        <v>0</v>
      </c>
      <c r="AE49" s="31">
        <f t="shared" si="13"/>
        <v>60</v>
      </c>
      <c r="AF49" s="31">
        <f t="shared" si="13"/>
        <v>0</v>
      </c>
      <c r="AG49" s="133">
        <f t="shared" si="13"/>
        <v>4</v>
      </c>
    </row>
    <row r="50" spans="1:35" s="14" customFormat="1" ht="20.100000000000001" customHeight="1" x14ac:dyDescent="0.2">
      <c r="A50" s="193" t="s">
        <v>123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57">
        <f>AC51+AC58</f>
        <v>665</v>
      </c>
      <c r="AD50" s="57">
        <f>AD51+AD58</f>
        <v>125</v>
      </c>
      <c r="AE50" s="57">
        <f>AE51+AE58</f>
        <v>510</v>
      </c>
      <c r="AF50" s="57">
        <f>AF51+AF58</f>
        <v>30</v>
      </c>
      <c r="AG50" s="131">
        <f>AG51+AG58</f>
        <v>68</v>
      </c>
    </row>
    <row r="51" spans="1:35" s="14" customFormat="1" ht="20.100000000000001" customHeight="1" x14ac:dyDescent="0.2">
      <c r="A51" s="195" t="s">
        <v>90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57">
        <f>SUM(AC52:AC57)</f>
        <v>195</v>
      </c>
      <c r="AD51" s="57">
        <f>SUM(AD52:AD57)</f>
        <v>105</v>
      </c>
      <c r="AE51" s="57">
        <f>SUM(AE52:AE57)</f>
        <v>90</v>
      </c>
      <c r="AF51" s="57">
        <f>SUM(AF52:AF57)</f>
        <v>0</v>
      </c>
      <c r="AG51" s="131">
        <f>SUM(AG52:AG57)</f>
        <v>15</v>
      </c>
    </row>
    <row r="52" spans="1:35" s="15" customFormat="1" ht="20.100000000000001" customHeight="1" x14ac:dyDescent="0.2">
      <c r="A52" s="124">
        <v>30</v>
      </c>
      <c r="B52" s="125" t="s">
        <v>91</v>
      </c>
      <c r="C52" s="85" t="s">
        <v>43</v>
      </c>
      <c r="D52" s="100" t="s">
        <v>44</v>
      </c>
      <c r="E52" s="93"/>
      <c r="F52" s="93"/>
      <c r="G52" s="93"/>
      <c r="H52" s="94"/>
      <c r="I52" s="93"/>
      <c r="J52" s="93"/>
      <c r="K52" s="93"/>
      <c r="L52" s="94"/>
      <c r="M52" s="95">
        <v>30</v>
      </c>
      <c r="N52" s="95"/>
      <c r="O52" s="95"/>
      <c r="P52" s="101">
        <v>2</v>
      </c>
      <c r="Q52" s="88"/>
      <c r="R52" s="88"/>
      <c r="S52" s="88"/>
      <c r="T52" s="87"/>
      <c r="U52" s="89"/>
      <c r="V52" s="89"/>
      <c r="W52" s="89"/>
      <c r="X52" s="87"/>
      <c r="Y52" s="89"/>
      <c r="Z52" s="89"/>
      <c r="AA52" s="89"/>
      <c r="AB52" s="87"/>
      <c r="AC52" s="121">
        <f t="shared" ref="AC52:AC57" si="15">AD52+AE52+AF52</f>
        <v>30</v>
      </c>
      <c r="AD52" s="97">
        <f t="shared" ref="AD52:AG57" si="16">E52+I52+M52+Q52+U52+Y52</f>
        <v>30</v>
      </c>
      <c r="AE52" s="97">
        <f t="shared" si="16"/>
        <v>0</v>
      </c>
      <c r="AF52" s="97">
        <f t="shared" si="16"/>
        <v>0</v>
      </c>
      <c r="AG52" s="132">
        <f t="shared" si="16"/>
        <v>2</v>
      </c>
    </row>
    <row r="53" spans="1:35" s="15" customFormat="1" ht="20.100000000000001" customHeight="1" x14ac:dyDescent="0.2">
      <c r="A53" s="124">
        <v>31</v>
      </c>
      <c r="B53" s="125" t="s">
        <v>92</v>
      </c>
      <c r="C53" s="56" t="s">
        <v>43</v>
      </c>
      <c r="D53" s="58" t="s">
        <v>44</v>
      </c>
      <c r="E53" s="33"/>
      <c r="F53" s="33"/>
      <c r="G53" s="33"/>
      <c r="H53" s="29"/>
      <c r="I53" s="33"/>
      <c r="J53" s="33"/>
      <c r="K53" s="33"/>
      <c r="L53" s="29"/>
      <c r="M53" s="34">
        <v>30</v>
      </c>
      <c r="N53" s="34"/>
      <c r="O53" s="34"/>
      <c r="P53" s="101">
        <v>2</v>
      </c>
      <c r="Q53" s="34"/>
      <c r="R53" s="34"/>
      <c r="S53" s="34"/>
      <c r="T53" s="29"/>
      <c r="U53" s="35"/>
      <c r="V53" s="35"/>
      <c r="W53" s="35"/>
      <c r="X53" s="29"/>
      <c r="Y53" s="35"/>
      <c r="Z53" s="35"/>
      <c r="AA53" s="35"/>
      <c r="AB53" s="29"/>
      <c r="AC53" s="50">
        <f t="shared" si="15"/>
        <v>30</v>
      </c>
      <c r="AD53" s="31">
        <f t="shared" si="16"/>
        <v>30</v>
      </c>
      <c r="AE53" s="31">
        <f t="shared" si="16"/>
        <v>0</v>
      </c>
      <c r="AF53" s="31">
        <f t="shared" si="16"/>
        <v>0</v>
      </c>
      <c r="AG53" s="132">
        <f t="shared" si="16"/>
        <v>2</v>
      </c>
    </row>
    <row r="54" spans="1:35" s="14" customFormat="1" ht="20.100000000000001" customHeight="1" x14ac:dyDescent="0.2">
      <c r="A54" s="124">
        <v>32</v>
      </c>
      <c r="B54" s="125" t="s">
        <v>93</v>
      </c>
      <c r="C54" s="56" t="s">
        <v>69</v>
      </c>
      <c r="D54" s="58" t="s">
        <v>94</v>
      </c>
      <c r="E54" s="33"/>
      <c r="F54" s="33"/>
      <c r="G54" s="33"/>
      <c r="H54" s="29"/>
      <c r="I54" s="33"/>
      <c r="J54" s="33"/>
      <c r="K54" s="33"/>
      <c r="L54" s="29"/>
      <c r="M54" s="34">
        <v>15</v>
      </c>
      <c r="N54" s="34">
        <v>15</v>
      </c>
      <c r="O54" s="34"/>
      <c r="P54" s="101">
        <v>2</v>
      </c>
      <c r="Q54" s="34">
        <v>15</v>
      </c>
      <c r="R54" s="34">
        <v>15</v>
      </c>
      <c r="S54" s="34"/>
      <c r="T54" s="92">
        <v>2</v>
      </c>
      <c r="U54" s="35"/>
      <c r="V54" s="35"/>
      <c r="W54" s="35"/>
      <c r="X54" s="29"/>
      <c r="Y54" s="35"/>
      <c r="Z54" s="35"/>
      <c r="AA54" s="35"/>
      <c r="AB54" s="29"/>
      <c r="AC54" s="50">
        <f t="shared" si="15"/>
        <v>60</v>
      </c>
      <c r="AD54" s="31">
        <f t="shared" si="16"/>
        <v>30</v>
      </c>
      <c r="AE54" s="31">
        <f t="shared" si="16"/>
        <v>30</v>
      </c>
      <c r="AF54" s="31">
        <f t="shared" si="16"/>
        <v>0</v>
      </c>
      <c r="AG54" s="132">
        <f t="shared" si="16"/>
        <v>4</v>
      </c>
    </row>
    <row r="55" spans="1:35" s="14" customFormat="1" ht="20.100000000000001" customHeight="1" x14ac:dyDescent="0.2">
      <c r="A55" s="124">
        <v>33</v>
      </c>
      <c r="B55" s="125" t="s">
        <v>95</v>
      </c>
      <c r="C55" s="56" t="s">
        <v>96</v>
      </c>
      <c r="D55" s="58" t="s">
        <v>97</v>
      </c>
      <c r="E55" s="33"/>
      <c r="F55" s="33"/>
      <c r="G55" s="33"/>
      <c r="H55" s="29"/>
      <c r="I55" s="33"/>
      <c r="J55" s="33"/>
      <c r="K55" s="33"/>
      <c r="L55" s="29"/>
      <c r="M55" s="34"/>
      <c r="N55" s="34">
        <v>15</v>
      </c>
      <c r="O55" s="34"/>
      <c r="P55" s="101">
        <v>1</v>
      </c>
      <c r="Q55" s="34"/>
      <c r="R55" s="34"/>
      <c r="S55" s="34"/>
      <c r="T55" s="92"/>
      <c r="U55" s="35"/>
      <c r="V55" s="35"/>
      <c r="W55" s="35"/>
      <c r="X55" s="29"/>
      <c r="Y55" s="35"/>
      <c r="Z55" s="35"/>
      <c r="AA55" s="35"/>
      <c r="AB55" s="29"/>
      <c r="AC55" s="50">
        <f t="shared" si="15"/>
        <v>15</v>
      </c>
      <c r="AD55" s="31">
        <f>E55+I55+M55+Q55+U55+Y55</f>
        <v>0</v>
      </c>
      <c r="AE55" s="31">
        <f>F55+J55+N55+R55+V55+Z55</f>
        <v>15</v>
      </c>
      <c r="AF55" s="31">
        <f t="shared" si="16"/>
        <v>0</v>
      </c>
      <c r="AG55" s="132">
        <f t="shared" si="16"/>
        <v>1</v>
      </c>
    </row>
    <row r="56" spans="1:35" s="14" customFormat="1" ht="20.100000000000001" customHeight="1" x14ac:dyDescent="0.2">
      <c r="A56" s="124">
        <v>34</v>
      </c>
      <c r="B56" s="125" t="s">
        <v>101</v>
      </c>
      <c r="C56" s="56" t="s">
        <v>99</v>
      </c>
      <c r="D56" s="58" t="s">
        <v>97</v>
      </c>
      <c r="E56" s="33"/>
      <c r="F56" s="33"/>
      <c r="G56" s="33"/>
      <c r="H56" s="29"/>
      <c r="I56" s="33"/>
      <c r="J56" s="33"/>
      <c r="K56" s="33"/>
      <c r="L56" s="29"/>
      <c r="M56" s="34"/>
      <c r="N56" s="34"/>
      <c r="O56" s="34"/>
      <c r="P56" s="101"/>
      <c r="Q56" s="34">
        <v>15</v>
      </c>
      <c r="R56" s="34">
        <v>15</v>
      </c>
      <c r="S56" s="37"/>
      <c r="T56" s="92">
        <v>3</v>
      </c>
      <c r="U56" s="38"/>
      <c r="V56" s="35"/>
      <c r="W56" s="38"/>
      <c r="X56" s="36"/>
      <c r="Y56" s="35"/>
      <c r="Z56" s="35"/>
      <c r="AA56" s="35"/>
      <c r="AB56" s="29"/>
      <c r="AC56" s="50">
        <f t="shared" si="15"/>
        <v>30</v>
      </c>
      <c r="AD56" s="31">
        <f t="shared" ref="AD56:AE57" si="17">E56+I56+M56+Q56+U56+Y56</f>
        <v>15</v>
      </c>
      <c r="AE56" s="31">
        <f t="shared" si="17"/>
        <v>15</v>
      </c>
      <c r="AF56" s="31">
        <f t="shared" si="16"/>
        <v>0</v>
      </c>
      <c r="AG56" s="132">
        <f t="shared" si="16"/>
        <v>3</v>
      </c>
    </row>
    <row r="57" spans="1:35" s="14" customFormat="1" ht="20.100000000000001" customHeight="1" x14ac:dyDescent="0.2">
      <c r="A57" s="60">
        <v>35</v>
      </c>
      <c r="B57" s="125" t="s">
        <v>98</v>
      </c>
      <c r="C57" s="56" t="s">
        <v>99</v>
      </c>
      <c r="D57" s="58" t="s">
        <v>100</v>
      </c>
      <c r="E57" s="33"/>
      <c r="F57" s="33"/>
      <c r="G57" s="33"/>
      <c r="H57" s="29"/>
      <c r="I57" s="33"/>
      <c r="J57" s="33"/>
      <c r="K57" s="33"/>
      <c r="L57" s="29"/>
      <c r="M57" s="34"/>
      <c r="N57" s="34"/>
      <c r="O57" s="34"/>
      <c r="P57" s="101"/>
      <c r="Q57" s="34"/>
      <c r="R57" s="34">
        <v>15</v>
      </c>
      <c r="S57" s="37"/>
      <c r="T57" s="92">
        <v>1</v>
      </c>
      <c r="U57" s="38"/>
      <c r="V57" s="35">
        <v>15</v>
      </c>
      <c r="W57" s="38"/>
      <c r="X57" s="92">
        <v>2</v>
      </c>
      <c r="Y57" s="35"/>
      <c r="Z57" s="35"/>
      <c r="AA57" s="35"/>
      <c r="AB57" s="29"/>
      <c r="AC57" s="50">
        <f t="shared" si="15"/>
        <v>30</v>
      </c>
      <c r="AD57" s="31">
        <f t="shared" si="17"/>
        <v>0</v>
      </c>
      <c r="AE57" s="31">
        <f t="shared" si="17"/>
        <v>30</v>
      </c>
      <c r="AF57" s="31">
        <f t="shared" si="16"/>
        <v>0</v>
      </c>
      <c r="AG57" s="132">
        <f t="shared" si="16"/>
        <v>3</v>
      </c>
    </row>
    <row r="58" spans="1:35" s="14" customFormat="1" ht="20.100000000000001" customHeight="1" x14ac:dyDescent="0.2">
      <c r="A58" s="195" t="s">
        <v>102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57">
        <f>SUM(AC59:AC66)</f>
        <v>470</v>
      </c>
      <c r="AD58" s="57">
        <f>SUM(AD59:AD65)</f>
        <v>20</v>
      </c>
      <c r="AE58" s="57">
        <f>SUM(AE59:AE66)</f>
        <v>420</v>
      </c>
      <c r="AF58" s="57">
        <f>SUM(AF59:AF65)</f>
        <v>30</v>
      </c>
      <c r="AG58" s="131">
        <f>SUM(AG59:AG66)</f>
        <v>53</v>
      </c>
    </row>
    <row r="59" spans="1:35" s="76" customFormat="1" ht="20.100000000000001" customHeight="1" x14ac:dyDescent="0.2">
      <c r="A59" s="124">
        <v>36</v>
      </c>
      <c r="B59" s="27" t="s">
        <v>37</v>
      </c>
      <c r="C59" s="71" t="s">
        <v>29</v>
      </c>
      <c r="D59" s="100" t="s">
        <v>30</v>
      </c>
      <c r="E59" s="93">
        <v>20</v>
      </c>
      <c r="F59" s="93">
        <v>30</v>
      </c>
      <c r="G59" s="93"/>
      <c r="H59" s="32">
        <v>4</v>
      </c>
      <c r="I59" s="72"/>
      <c r="J59" s="72"/>
      <c r="K59" s="72"/>
      <c r="L59" s="101"/>
      <c r="M59" s="95"/>
      <c r="N59" s="95"/>
      <c r="O59" s="95"/>
      <c r="P59" s="32"/>
      <c r="Q59" s="74"/>
      <c r="R59" s="74"/>
      <c r="S59" s="74"/>
      <c r="T59" s="73"/>
      <c r="U59" s="96"/>
      <c r="V59" s="96"/>
      <c r="W59" s="96"/>
      <c r="X59" s="101"/>
      <c r="Y59" s="75"/>
      <c r="Z59" s="75"/>
      <c r="AA59" s="75"/>
      <c r="AB59" s="73"/>
      <c r="AC59" s="121">
        <f t="shared" ref="AC59:AC61" si="18">AD59+AE59+AF59</f>
        <v>50</v>
      </c>
      <c r="AD59" s="97">
        <f t="shared" ref="AD59:AG61" si="19">E59+I59+M59+Q59+U59+Y59</f>
        <v>20</v>
      </c>
      <c r="AE59" s="97">
        <f t="shared" si="19"/>
        <v>30</v>
      </c>
      <c r="AF59" s="97">
        <f t="shared" si="19"/>
        <v>0</v>
      </c>
      <c r="AG59" s="132">
        <f t="shared" si="19"/>
        <v>4</v>
      </c>
      <c r="AI59" s="90"/>
    </row>
    <row r="60" spans="1:35" s="14" customFormat="1" ht="20.100000000000001" customHeight="1" x14ac:dyDescent="0.2">
      <c r="A60" s="124">
        <v>37</v>
      </c>
      <c r="B60" s="27" t="s">
        <v>130</v>
      </c>
      <c r="C60" s="56" t="s">
        <v>29</v>
      </c>
      <c r="D60" s="100" t="s">
        <v>30</v>
      </c>
      <c r="E60" s="93"/>
      <c r="F60" s="93"/>
      <c r="G60" s="93">
        <v>30</v>
      </c>
      <c r="H60" s="32">
        <v>3</v>
      </c>
      <c r="I60" s="33"/>
      <c r="J60" s="33"/>
      <c r="K60" s="33"/>
      <c r="L60" s="101"/>
      <c r="M60" s="95"/>
      <c r="N60" s="95"/>
      <c r="O60" s="95"/>
      <c r="P60" s="101"/>
      <c r="Q60" s="34"/>
      <c r="R60" s="34"/>
      <c r="S60" s="34"/>
      <c r="T60" s="29"/>
      <c r="U60" s="96"/>
      <c r="V60" s="96"/>
      <c r="W60" s="96"/>
      <c r="X60" s="101"/>
      <c r="Y60" s="35"/>
      <c r="Z60" s="35"/>
      <c r="AA60" s="35"/>
      <c r="AB60" s="29"/>
      <c r="AC60" s="121">
        <f t="shared" si="18"/>
        <v>30</v>
      </c>
      <c r="AD60" s="97">
        <f t="shared" si="19"/>
        <v>0</v>
      </c>
      <c r="AE60" s="97">
        <f t="shared" si="19"/>
        <v>0</v>
      </c>
      <c r="AF60" s="97">
        <f t="shared" si="19"/>
        <v>30</v>
      </c>
      <c r="AG60" s="132">
        <f t="shared" si="19"/>
        <v>3</v>
      </c>
      <c r="AI60" s="84"/>
    </row>
    <row r="61" spans="1:35" s="14" customFormat="1" ht="20.100000000000001" customHeight="1" x14ac:dyDescent="0.2">
      <c r="A61" s="124">
        <v>38</v>
      </c>
      <c r="B61" s="27" t="s">
        <v>108</v>
      </c>
      <c r="C61" s="56"/>
      <c r="D61" s="58" t="s">
        <v>44</v>
      </c>
      <c r="E61" s="33"/>
      <c r="F61" s="33"/>
      <c r="G61" s="33"/>
      <c r="H61" s="29"/>
      <c r="I61" s="33"/>
      <c r="J61" s="33"/>
      <c r="K61" s="33"/>
      <c r="L61" s="29"/>
      <c r="M61" s="34"/>
      <c r="N61" s="34">
        <v>30</v>
      </c>
      <c r="O61" s="37"/>
      <c r="P61" s="110">
        <v>2</v>
      </c>
      <c r="Q61" s="37"/>
      <c r="R61" s="34"/>
      <c r="S61" s="37"/>
      <c r="T61" s="29"/>
      <c r="U61" s="35"/>
      <c r="V61" s="35"/>
      <c r="W61" s="49"/>
      <c r="X61" s="29"/>
      <c r="Y61" s="35"/>
      <c r="Z61" s="35"/>
      <c r="AA61" s="35"/>
      <c r="AB61" s="29"/>
      <c r="AC61" s="50">
        <f t="shared" si="18"/>
        <v>30</v>
      </c>
      <c r="AD61" s="31">
        <f t="shared" si="19"/>
        <v>0</v>
      </c>
      <c r="AE61" s="31">
        <f t="shared" si="19"/>
        <v>30</v>
      </c>
      <c r="AF61" s="31">
        <f t="shared" si="19"/>
        <v>0</v>
      </c>
      <c r="AG61" s="133">
        <f t="shared" si="19"/>
        <v>2</v>
      </c>
    </row>
    <row r="62" spans="1:35" s="14" customFormat="1" ht="20.100000000000001" customHeight="1" x14ac:dyDescent="0.2">
      <c r="A62" s="124">
        <v>39</v>
      </c>
      <c r="B62" s="27" t="s">
        <v>103</v>
      </c>
      <c r="C62" s="56" t="s">
        <v>43</v>
      </c>
      <c r="D62" s="58" t="s">
        <v>44</v>
      </c>
      <c r="E62" s="33"/>
      <c r="F62" s="33"/>
      <c r="G62" s="33"/>
      <c r="H62" s="29"/>
      <c r="I62" s="33"/>
      <c r="J62" s="33"/>
      <c r="K62" s="33"/>
      <c r="L62" s="29"/>
      <c r="M62" s="34"/>
      <c r="N62" s="34">
        <v>30</v>
      </c>
      <c r="O62" s="37"/>
      <c r="P62" s="30">
        <v>3</v>
      </c>
      <c r="Q62" s="37"/>
      <c r="R62" s="34"/>
      <c r="S62" s="37"/>
      <c r="T62" s="29"/>
      <c r="U62" s="35"/>
      <c r="V62" s="35"/>
      <c r="W62" s="35"/>
      <c r="X62" s="29"/>
      <c r="Y62" s="35"/>
      <c r="Z62" s="35"/>
      <c r="AA62" s="35"/>
      <c r="AB62" s="29"/>
      <c r="AC62" s="50">
        <f>AD62+AE62+AF62</f>
        <v>30</v>
      </c>
      <c r="AD62" s="31">
        <f>E62+I62+M62+Q62+U62+Y62</f>
        <v>0</v>
      </c>
      <c r="AE62" s="31">
        <f>F62+J62+N62+R62+V62+Z62</f>
        <v>30</v>
      </c>
      <c r="AF62" s="31">
        <f>G62+K62+O62+S62+W62+AA62</f>
        <v>0</v>
      </c>
      <c r="AG62" s="133">
        <f>H62+L62+P62+T62+X62+AB62</f>
        <v>3</v>
      </c>
    </row>
    <row r="63" spans="1:35" s="14" customFormat="1" ht="20.100000000000001" customHeight="1" x14ac:dyDescent="0.2">
      <c r="A63" s="124">
        <v>40</v>
      </c>
      <c r="B63" s="27" t="s">
        <v>104</v>
      </c>
      <c r="C63" s="56" t="s">
        <v>83</v>
      </c>
      <c r="D63" s="58" t="s">
        <v>89</v>
      </c>
      <c r="E63" s="33"/>
      <c r="F63" s="33"/>
      <c r="G63" s="33"/>
      <c r="H63" s="29"/>
      <c r="I63" s="33"/>
      <c r="J63" s="33"/>
      <c r="K63" s="33"/>
      <c r="L63" s="29"/>
      <c r="M63" s="34"/>
      <c r="N63" s="34"/>
      <c r="O63" s="47"/>
      <c r="P63" s="30"/>
      <c r="Q63" s="37"/>
      <c r="R63" s="34">
        <v>30</v>
      </c>
      <c r="S63" s="37"/>
      <c r="T63" s="29">
        <v>3</v>
      </c>
      <c r="U63" s="35"/>
      <c r="V63" s="49">
        <v>30</v>
      </c>
      <c r="W63" s="35"/>
      <c r="X63" s="30">
        <v>4</v>
      </c>
      <c r="Y63" s="35"/>
      <c r="Z63" s="49">
        <v>30</v>
      </c>
      <c r="AA63" s="35"/>
      <c r="AB63" s="64">
        <v>3</v>
      </c>
      <c r="AC63" s="50">
        <f t="shared" ref="AC63:AC69" si="20">AD63+AE63+AF63</f>
        <v>90</v>
      </c>
      <c r="AD63" s="31">
        <f t="shared" ref="AD63:AG69" si="21">E63+I63+M63+Q63+U63+Y63</f>
        <v>0</v>
      </c>
      <c r="AE63" s="31">
        <f t="shared" si="21"/>
        <v>90</v>
      </c>
      <c r="AF63" s="31">
        <f t="shared" si="21"/>
        <v>0</v>
      </c>
      <c r="AG63" s="133">
        <f t="shared" si="21"/>
        <v>10</v>
      </c>
    </row>
    <row r="64" spans="1:35" s="14" customFormat="1" ht="20.100000000000001" customHeight="1" x14ac:dyDescent="0.2">
      <c r="A64" s="124">
        <v>41</v>
      </c>
      <c r="B64" s="27" t="s">
        <v>105</v>
      </c>
      <c r="C64" s="56" t="s">
        <v>83</v>
      </c>
      <c r="D64" s="58" t="s">
        <v>84</v>
      </c>
      <c r="E64" s="33"/>
      <c r="F64" s="33"/>
      <c r="G64" s="33"/>
      <c r="H64" s="29"/>
      <c r="I64" s="33"/>
      <c r="J64" s="33"/>
      <c r="K64" s="33"/>
      <c r="L64" s="29"/>
      <c r="M64" s="34"/>
      <c r="N64" s="34"/>
      <c r="O64" s="37"/>
      <c r="P64" s="30"/>
      <c r="Q64" s="37"/>
      <c r="R64" s="34">
        <v>20</v>
      </c>
      <c r="S64" s="37"/>
      <c r="T64" s="29">
        <v>3</v>
      </c>
      <c r="U64" s="35"/>
      <c r="V64" s="49">
        <v>20</v>
      </c>
      <c r="W64" s="49"/>
      <c r="X64" s="30">
        <v>3</v>
      </c>
      <c r="Y64" s="35"/>
      <c r="Z64" s="49">
        <v>20</v>
      </c>
      <c r="AA64" s="35"/>
      <c r="AB64" s="29">
        <v>3</v>
      </c>
      <c r="AC64" s="50">
        <f t="shared" si="20"/>
        <v>60</v>
      </c>
      <c r="AD64" s="31">
        <f t="shared" si="21"/>
        <v>0</v>
      </c>
      <c r="AE64" s="31">
        <f t="shared" si="21"/>
        <v>60</v>
      </c>
      <c r="AF64" s="31">
        <f t="shared" si="21"/>
        <v>0</v>
      </c>
      <c r="AG64" s="133">
        <f t="shared" si="21"/>
        <v>9</v>
      </c>
    </row>
    <row r="65" spans="1:33" s="14" customFormat="1" ht="20.100000000000001" customHeight="1" x14ac:dyDescent="0.2">
      <c r="A65" s="124">
        <v>42</v>
      </c>
      <c r="B65" s="27" t="s">
        <v>106</v>
      </c>
      <c r="C65" s="56"/>
      <c r="D65" s="58" t="s">
        <v>107</v>
      </c>
      <c r="E65" s="33"/>
      <c r="F65" s="33"/>
      <c r="G65" s="33"/>
      <c r="H65" s="29"/>
      <c r="I65" s="33"/>
      <c r="J65" s="33"/>
      <c r="K65" s="33"/>
      <c r="L65" s="29"/>
      <c r="M65" s="34"/>
      <c r="N65" s="34">
        <v>20</v>
      </c>
      <c r="O65" s="37"/>
      <c r="P65" s="30">
        <v>3</v>
      </c>
      <c r="Q65" s="37"/>
      <c r="R65" s="34">
        <v>30</v>
      </c>
      <c r="S65" s="37"/>
      <c r="T65" s="30">
        <v>3</v>
      </c>
      <c r="U65" s="35"/>
      <c r="V65" s="49">
        <v>60</v>
      </c>
      <c r="W65" s="49"/>
      <c r="X65" s="30">
        <v>8</v>
      </c>
      <c r="Y65" s="35"/>
      <c r="Z65" s="49">
        <v>40</v>
      </c>
      <c r="AA65" s="35"/>
      <c r="AB65" s="30">
        <v>6</v>
      </c>
      <c r="AC65" s="50">
        <f t="shared" si="20"/>
        <v>150</v>
      </c>
      <c r="AD65" s="31">
        <f t="shared" si="21"/>
        <v>0</v>
      </c>
      <c r="AE65" s="31">
        <f>F65+J65+N65+R65+V65+Z65</f>
        <v>150</v>
      </c>
      <c r="AF65" s="31">
        <f>G65+K65+O65+S65+W65+AA65</f>
        <v>0</v>
      </c>
      <c r="AG65" s="133">
        <f>H65+L65+P65+T65+X65+AB65</f>
        <v>20</v>
      </c>
    </row>
    <row r="66" spans="1:33" s="14" customFormat="1" ht="20.100000000000001" customHeight="1" x14ac:dyDescent="0.2">
      <c r="A66" s="127">
        <v>43</v>
      </c>
      <c r="B66" s="27" t="s">
        <v>109</v>
      </c>
      <c r="C66" s="56"/>
      <c r="D66" s="58" t="s">
        <v>87</v>
      </c>
      <c r="E66" s="33"/>
      <c r="F66" s="33"/>
      <c r="G66" s="33"/>
      <c r="H66" s="29"/>
      <c r="I66" s="33"/>
      <c r="J66" s="33"/>
      <c r="K66" s="33"/>
      <c r="L66" s="29"/>
      <c r="M66" s="34"/>
      <c r="N66" s="34"/>
      <c r="O66" s="37"/>
      <c r="P66" s="30"/>
      <c r="Q66" s="37"/>
      <c r="R66" s="34"/>
      <c r="S66" s="37"/>
      <c r="T66" s="29"/>
      <c r="U66" s="35"/>
      <c r="V66" s="35"/>
      <c r="W66" s="49"/>
      <c r="X66" s="29"/>
      <c r="Y66" s="35"/>
      <c r="Z66" s="35">
        <v>30</v>
      </c>
      <c r="AA66" s="35"/>
      <c r="AB66" s="29">
        <v>2</v>
      </c>
      <c r="AC66" s="50">
        <f t="shared" si="20"/>
        <v>30</v>
      </c>
      <c r="AD66" s="31">
        <f t="shared" si="21"/>
        <v>0</v>
      </c>
      <c r="AE66" s="31">
        <f t="shared" si="21"/>
        <v>30</v>
      </c>
      <c r="AF66" s="31">
        <f t="shared" si="21"/>
        <v>0</v>
      </c>
      <c r="AG66" s="133">
        <f t="shared" si="21"/>
        <v>2</v>
      </c>
    </row>
    <row r="67" spans="1:33" s="15" customFormat="1" ht="20.100000000000001" customHeight="1" x14ac:dyDescent="0.2">
      <c r="A67" s="193" t="s">
        <v>126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6"/>
      <c r="N67" s="196"/>
      <c r="O67" s="196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6"/>
      <c r="AC67" s="57">
        <f>SUM(AC68:AC69)</f>
        <v>90</v>
      </c>
      <c r="AD67" s="57">
        <f>SUM(AD68:AD69)</f>
        <v>0</v>
      </c>
      <c r="AE67" s="57">
        <f>SUM(AE68:AE69)</f>
        <v>0</v>
      </c>
      <c r="AF67" s="57">
        <f>SUM(AF68:AF69)</f>
        <v>90</v>
      </c>
      <c r="AG67" s="131">
        <f>SUM(AG68:AG69)</f>
        <v>11</v>
      </c>
    </row>
    <row r="68" spans="1:33" s="14" customFormat="1" ht="20.100000000000001" customHeight="1" x14ac:dyDescent="0.2">
      <c r="A68" s="127">
        <v>44</v>
      </c>
      <c r="B68" s="125" t="s">
        <v>127</v>
      </c>
      <c r="C68" s="180" t="s">
        <v>44</v>
      </c>
      <c r="D68" s="181"/>
      <c r="E68" s="45"/>
      <c r="F68" s="45"/>
      <c r="G68" s="45"/>
      <c r="H68" s="46"/>
      <c r="I68" s="45"/>
      <c r="J68" s="45"/>
      <c r="K68" s="45"/>
      <c r="L68" s="109"/>
      <c r="M68" s="112"/>
      <c r="N68" s="112"/>
      <c r="O68" s="113">
        <v>30</v>
      </c>
      <c r="P68" s="110">
        <v>2</v>
      </c>
      <c r="Q68" s="48"/>
      <c r="R68" s="48"/>
      <c r="S68" s="48"/>
      <c r="T68" s="80"/>
      <c r="U68" s="35"/>
      <c r="V68" s="35"/>
      <c r="W68" s="35"/>
      <c r="X68" s="80"/>
      <c r="Y68" s="35"/>
      <c r="Z68" s="35"/>
      <c r="AA68" s="116"/>
      <c r="AB68" s="115"/>
      <c r="AC68" s="50">
        <f t="shared" si="20"/>
        <v>30</v>
      </c>
      <c r="AD68" s="31">
        <f t="shared" ref="AD68:AF69" si="22">E68+I68+M68+Q68+U68+Y68</f>
        <v>0</v>
      </c>
      <c r="AE68" s="31">
        <f t="shared" si="22"/>
        <v>0</v>
      </c>
      <c r="AF68" s="31">
        <f t="shared" si="22"/>
        <v>30</v>
      </c>
      <c r="AG68" s="133">
        <f t="shared" si="21"/>
        <v>2</v>
      </c>
    </row>
    <row r="69" spans="1:33" s="14" customFormat="1" ht="36" customHeight="1" x14ac:dyDescent="0.2">
      <c r="A69" s="127">
        <v>45</v>
      </c>
      <c r="B69" s="125" t="s">
        <v>110</v>
      </c>
      <c r="C69" s="67"/>
      <c r="D69" s="68" t="s">
        <v>84</v>
      </c>
      <c r="E69" s="45"/>
      <c r="F69" s="45"/>
      <c r="G69" s="45"/>
      <c r="H69" s="46"/>
      <c r="I69" s="45"/>
      <c r="J69" s="45"/>
      <c r="K69" s="45"/>
      <c r="L69" s="29"/>
      <c r="M69" s="111"/>
      <c r="N69" s="111"/>
      <c r="O69" s="111"/>
      <c r="P69" s="30"/>
      <c r="Q69" s="111"/>
      <c r="R69" s="111"/>
      <c r="S69" s="114">
        <v>20</v>
      </c>
      <c r="T69" s="29">
        <v>3</v>
      </c>
      <c r="U69" s="35"/>
      <c r="V69" s="35"/>
      <c r="W69" s="42">
        <v>20</v>
      </c>
      <c r="X69" s="32">
        <v>3</v>
      </c>
      <c r="Y69" s="35"/>
      <c r="Z69" s="35"/>
      <c r="AA69" s="42">
        <v>20</v>
      </c>
      <c r="AB69" s="117">
        <v>3</v>
      </c>
      <c r="AC69" s="50">
        <f t="shared" si="20"/>
        <v>60</v>
      </c>
      <c r="AD69" s="31">
        <f t="shared" si="22"/>
        <v>0</v>
      </c>
      <c r="AE69" s="31">
        <f t="shared" si="22"/>
        <v>0</v>
      </c>
      <c r="AF69" s="31">
        <f t="shared" si="22"/>
        <v>60</v>
      </c>
      <c r="AG69" s="133">
        <f t="shared" si="21"/>
        <v>9</v>
      </c>
    </row>
    <row r="70" spans="1:33" s="14" customFormat="1" ht="20.100000000000001" customHeight="1" x14ac:dyDescent="0.2">
      <c r="A70" s="186" t="s">
        <v>111</v>
      </c>
      <c r="B70" s="187"/>
      <c r="C70" s="187"/>
      <c r="D70" s="188"/>
      <c r="E70" s="54">
        <f t="shared" ref="E70:AB70" si="23">SUM(E17:E24,E26:E33,E35:E40,E42:E46,E48:E49,E52:E57,E59:E66,E68:E69)</f>
        <v>44</v>
      </c>
      <c r="F70" s="54">
        <f t="shared" si="23"/>
        <v>500</v>
      </c>
      <c r="G70" s="54">
        <f t="shared" si="23"/>
        <v>60</v>
      </c>
      <c r="H70" s="175">
        <f t="shared" si="23"/>
        <v>31</v>
      </c>
      <c r="I70" s="54">
        <f t="shared" si="23"/>
        <v>90</v>
      </c>
      <c r="J70" s="54">
        <f t="shared" si="23"/>
        <v>495</v>
      </c>
      <c r="K70" s="54">
        <f t="shared" si="23"/>
        <v>30</v>
      </c>
      <c r="L70" s="175">
        <f t="shared" si="23"/>
        <v>29</v>
      </c>
      <c r="M70" s="81">
        <f t="shared" si="23"/>
        <v>105</v>
      </c>
      <c r="N70" s="81">
        <f t="shared" si="23"/>
        <v>350</v>
      </c>
      <c r="O70" s="81">
        <f t="shared" si="23"/>
        <v>30</v>
      </c>
      <c r="P70" s="192">
        <f t="shared" si="23"/>
        <v>31</v>
      </c>
      <c r="Q70" s="81">
        <f t="shared" si="23"/>
        <v>30</v>
      </c>
      <c r="R70" s="81">
        <f t="shared" si="23"/>
        <v>335</v>
      </c>
      <c r="S70" s="81">
        <f t="shared" si="23"/>
        <v>20</v>
      </c>
      <c r="T70" s="192">
        <f t="shared" si="23"/>
        <v>29</v>
      </c>
      <c r="U70" s="38">
        <f t="shared" si="23"/>
        <v>30</v>
      </c>
      <c r="V70" s="38">
        <f t="shared" si="23"/>
        <v>305</v>
      </c>
      <c r="W70" s="38">
        <f t="shared" si="23"/>
        <v>20</v>
      </c>
      <c r="X70" s="175">
        <f t="shared" si="23"/>
        <v>32</v>
      </c>
      <c r="Y70" s="38">
        <f t="shared" si="23"/>
        <v>0</v>
      </c>
      <c r="Z70" s="38">
        <f t="shared" si="23"/>
        <v>240</v>
      </c>
      <c r="AA70" s="38">
        <f t="shared" si="23"/>
        <v>20</v>
      </c>
      <c r="AB70" s="175">
        <f t="shared" si="23"/>
        <v>28</v>
      </c>
      <c r="AC70" s="78">
        <f>AC67+AC58+AC51+AC47+AC41+AC34+AC25+AC16</f>
        <v>2704</v>
      </c>
      <c r="AD70" s="79">
        <f>AD67+AD58+AD51+AD47+AD41+AD34+AD25+AD16</f>
        <v>299</v>
      </c>
      <c r="AE70" s="79">
        <f>AE67+AE58+AE51+AE47+AE41+AE34+AE25+AE16</f>
        <v>2225</v>
      </c>
      <c r="AF70" s="79">
        <f>AF67+AF58+AF51+AF47+AF41+AF34+AF25+AF16</f>
        <v>180</v>
      </c>
      <c r="AG70" s="134">
        <f>AG16+AG25+AG34+AG41+AG47+AG51+AG58+AG67</f>
        <v>180</v>
      </c>
    </row>
    <row r="71" spans="1:33" s="14" customFormat="1" ht="20.100000000000001" customHeight="1" x14ac:dyDescent="0.2">
      <c r="A71" s="186"/>
      <c r="B71" s="187"/>
      <c r="C71" s="187"/>
      <c r="D71" s="188"/>
      <c r="E71" s="168">
        <f>E70+F70+G70</f>
        <v>604</v>
      </c>
      <c r="F71" s="168"/>
      <c r="G71" s="168"/>
      <c r="H71" s="175"/>
      <c r="I71" s="169">
        <f>I70+J70+K70</f>
        <v>615</v>
      </c>
      <c r="J71" s="170"/>
      <c r="K71" s="171"/>
      <c r="L71" s="175"/>
      <c r="M71" s="172">
        <f>M70+N70+O70</f>
        <v>485</v>
      </c>
      <c r="N71" s="173"/>
      <c r="O71" s="174"/>
      <c r="P71" s="192"/>
      <c r="Q71" s="172">
        <f>Q70+R70+S70</f>
        <v>385</v>
      </c>
      <c r="R71" s="173"/>
      <c r="S71" s="174"/>
      <c r="T71" s="192"/>
      <c r="U71" s="182">
        <f>U70+V70+W70</f>
        <v>355</v>
      </c>
      <c r="V71" s="183"/>
      <c r="W71" s="184"/>
      <c r="X71" s="175"/>
      <c r="Y71" s="182">
        <f>Y70+Z70+AA70</f>
        <v>260</v>
      </c>
      <c r="Z71" s="183"/>
      <c r="AA71" s="184"/>
      <c r="AB71" s="175"/>
      <c r="AC71" s="176">
        <f>U72+M72+E72</f>
        <v>2704</v>
      </c>
      <c r="AD71" s="177"/>
      <c r="AE71" s="177"/>
      <c r="AF71" s="177"/>
      <c r="AG71" s="166">
        <f>H70+L70+P70+T70+X70+AB70</f>
        <v>180</v>
      </c>
    </row>
    <row r="72" spans="1:33" s="14" customFormat="1" ht="20.100000000000001" customHeight="1" thickBot="1" x14ac:dyDescent="0.25">
      <c r="A72" s="189"/>
      <c r="B72" s="190"/>
      <c r="C72" s="190"/>
      <c r="D72" s="191"/>
      <c r="E72" s="185">
        <f>E71+I71</f>
        <v>1219</v>
      </c>
      <c r="F72" s="185"/>
      <c r="G72" s="185"/>
      <c r="H72" s="185"/>
      <c r="I72" s="185"/>
      <c r="J72" s="185"/>
      <c r="K72" s="185"/>
      <c r="L72" s="61">
        <f>H70+L70</f>
        <v>60</v>
      </c>
      <c r="M72" s="185">
        <f>M71+Q71</f>
        <v>870</v>
      </c>
      <c r="N72" s="185"/>
      <c r="O72" s="185"/>
      <c r="P72" s="185"/>
      <c r="Q72" s="185"/>
      <c r="R72" s="185"/>
      <c r="S72" s="185"/>
      <c r="T72" s="61">
        <f>P70+T70</f>
        <v>60</v>
      </c>
      <c r="U72" s="185">
        <f>U71+Y71</f>
        <v>615</v>
      </c>
      <c r="V72" s="185"/>
      <c r="W72" s="185"/>
      <c r="X72" s="185"/>
      <c r="Y72" s="185"/>
      <c r="Z72" s="185"/>
      <c r="AA72" s="185"/>
      <c r="AB72" s="62">
        <f>X70+AB70</f>
        <v>60</v>
      </c>
      <c r="AC72" s="178"/>
      <c r="AD72" s="179"/>
      <c r="AE72" s="179"/>
      <c r="AF72" s="179"/>
      <c r="AG72" s="167"/>
    </row>
  </sheetData>
  <mergeCells count="62">
    <mergeCell ref="AC13:AC15"/>
    <mergeCell ref="AD13:AF14"/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AG13:AG15"/>
    <mergeCell ref="D26:D33"/>
    <mergeCell ref="A34:AB34"/>
    <mergeCell ref="A41:AB41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A47:AB47"/>
    <mergeCell ref="A50:AB50"/>
    <mergeCell ref="A51:AB51"/>
    <mergeCell ref="A58:AB58"/>
    <mergeCell ref="L14:L15"/>
    <mergeCell ref="M14:O14"/>
    <mergeCell ref="A13:A15"/>
    <mergeCell ref="B13:B15"/>
    <mergeCell ref="C13:C15"/>
    <mergeCell ref="D13:D15"/>
    <mergeCell ref="E13:L13"/>
    <mergeCell ref="M13:T13"/>
    <mergeCell ref="U13:AB13"/>
    <mergeCell ref="AB14:AB15"/>
    <mergeCell ref="A16:AB16"/>
    <mergeCell ref="A25:AB25"/>
    <mergeCell ref="A67:AB67"/>
    <mergeCell ref="A70:D72"/>
    <mergeCell ref="H70:H71"/>
    <mergeCell ref="L70:L71"/>
    <mergeCell ref="P70:P71"/>
    <mergeCell ref="T70:T71"/>
    <mergeCell ref="C68:D68"/>
    <mergeCell ref="AC71:AF72"/>
    <mergeCell ref="AG71:AG72"/>
    <mergeCell ref="E72:K72"/>
    <mergeCell ref="M72:S72"/>
    <mergeCell ref="U72:AA72"/>
    <mergeCell ref="AB70:AB71"/>
    <mergeCell ref="E71:G71"/>
    <mergeCell ref="I71:K71"/>
    <mergeCell ref="M71:O71"/>
    <mergeCell ref="Q71:S71"/>
    <mergeCell ref="U71:W71"/>
    <mergeCell ref="Y71:AA71"/>
    <mergeCell ref="X70:X71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6F65-8975-491A-96CD-EE6910708D68}">
  <sheetPr>
    <pageSetUpPr fitToPage="1"/>
  </sheetPr>
  <dimension ref="A1:AL83"/>
  <sheetViews>
    <sheetView topLeftCell="A3" zoomScaleNormal="100" workbookViewId="0">
      <selection activeCell="J31" sqref="J30:J31"/>
    </sheetView>
  </sheetViews>
  <sheetFormatPr defaultColWidth="8.85546875" defaultRowHeight="12.75" x14ac:dyDescent="0.2"/>
  <cols>
    <col min="1" max="1" width="3" style="2" customWidth="1"/>
    <col min="2" max="2" width="29.28515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62" t="s">
        <v>137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8"/>
      <c r="AI1" s="8"/>
      <c r="AJ1" s="8"/>
      <c r="AK1" s="8"/>
      <c r="AL1" s="8"/>
    </row>
    <row r="2" spans="1:38" x14ac:dyDescent="0.2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8"/>
      <c r="AI2" s="8"/>
      <c r="AJ2" s="8"/>
      <c r="AK2" s="8"/>
      <c r="AL2" s="8"/>
    </row>
    <row r="3" spans="1:38" x14ac:dyDescent="0.2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8"/>
      <c r="AI3" s="8"/>
      <c r="AJ3" s="8"/>
      <c r="AK3" s="8"/>
      <c r="AL3" s="8"/>
    </row>
    <row r="4" spans="1:38" x14ac:dyDescent="0.2">
      <c r="A4" s="162" t="s">
        <v>129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</row>
    <row r="5" spans="1:38" ht="12.75" customHeight="1" x14ac:dyDescent="0.2">
      <c r="A5" s="163" t="s">
        <v>128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9"/>
      <c r="AI5" s="9"/>
      <c r="AJ5" s="9"/>
      <c r="AK5" s="9"/>
      <c r="AL5" s="9"/>
    </row>
    <row r="6" spans="1:38" ht="12.75" customHeight="1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0"/>
      <c r="AI6" s="10"/>
      <c r="AJ6" s="10"/>
      <c r="AK6" s="10"/>
      <c r="AL6" s="10"/>
    </row>
    <row r="7" spans="1:38" x14ac:dyDescent="0.2">
      <c r="A7" s="143" t="s">
        <v>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1"/>
      <c r="AI7" s="11"/>
      <c r="AJ7" s="11"/>
      <c r="AK7" s="11"/>
      <c r="AL7" s="11"/>
    </row>
    <row r="8" spans="1:38" x14ac:dyDescent="0.2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2"/>
      <c r="AI8" s="12"/>
      <c r="AJ8" s="12"/>
      <c r="AK8" s="12"/>
      <c r="AL8" s="12"/>
    </row>
    <row r="9" spans="1:38" x14ac:dyDescent="0.2">
      <c r="A9" s="144" t="s">
        <v>136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145" t="s">
        <v>112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8" s="14" customFormat="1" ht="12.75" customHeight="1" x14ac:dyDescent="0.2">
      <c r="A13" s="151" t="s">
        <v>6</v>
      </c>
      <c r="B13" s="153" t="s">
        <v>7</v>
      </c>
      <c r="C13" s="155" t="s">
        <v>8</v>
      </c>
      <c r="D13" s="158" t="s">
        <v>9</v>
      </c>
      <c r="E13" s="160" t="s">
        <v>10</v>
      </c>
      <c r="F13" s="160"/>
      <c r="G13" s="160"/>
      <c r="H13" s="160"/>
      <c r="I13" s="160"/>
      <c r="J13" s="160"/>
      <c r="K13" s="160"/>
      <c r="L13" s="160"/>
      <c r="M13" s="160" t="s">
        <v>11</v>
      </c>
      <c r="N13" s="160"/>
      <c r="O13" s="160"/>
      <c r="P13" s="160"/>
      <c r="Q13" s="160"/>
      <c r="R13" s="160"/>
      <c r="S13" s="160"/>
      <c r="T13" s="160"/>
      <c r="U13" s="160" t="s">
        <v>12</v>
      </c>
      <c r="V13" s="160"/>
      <c r="W13" s="160"/>
      <c r="X13" s="160"/>
      <c r="Y13" s="160"/>
      <c r="Z13" s="160"/>
      <c r="AA13" s="160"/>
      <c r="AB13" s="160"/>
      <c r="AC13" s="205" t="s">
        <v>13</v>
      </c>
      <c r="AD13" s="153" t="s">
        <v>14</v>
      </c>
      <c r="AE13" s="153"/>
      <c r="AF13" s="153"/>
      <c r="AG13" s="164" t="s">
        <v>15</v>
      </c>
    </row>
    <row r="14" spans="1:38" s="14" customFormat="1" x14ac:dyDescent="0.2">
      <c r="A14" s="152"/>
      <c r="B14" s="154"/>
      <c r="C14" s="156"/>
      <c r="D14" s="159"/>
      <c r="E14" s="148" t="s">
        <v>16</v>
      </c>
      <c r="F14" s="149"/>
      <c r="G14" s="150"/>
      <c r="H14" s="146" t="s">
        <v>15</v>
      </c>
      <c r="I14" s="148" t="s">
        <v>17</v>
      </c>
      <c r="J14" s="149"/>
      <c r="K14" s="150"/>
      <c r="L14" s="146" t="s">
        <v>15</v>
      </c>
      <c r="M14" s="148" t="s">
        <v>18</v>
      </c>
      <c r="N14" s="149"/>
      <c r="O14" s="150"/>
      <c r="P14" s="146" t="s">
        <v>15</v>
      </c>
      <c r="Q14" s="148" t="s">
        <v>19</v>
      </c>
      <c r="R14" s="149"/>
      <c r="S14" s="150"/>
      <c r="T14" s="146" t="s">
        <v>15</v>
      </c>
      <c r="U14" s="148" t="s">
        <v>20</v>
      </c>
      <c r="V14" s="149"/>
      <c r="W14" s="150"/>
      <c r="X14" s="146" t="s">
        <v>15</v>
      </c>
      <c r="Y14" s="148" t="s">
        <v>21</v>
      </c>
      <c r="Z14" s="149"/>
      <c r="AA14" s="150"/>
      <c r="AB14" s="146" t="s">
        <v>15</v>
      </c>
      <c r="AC14" s="206"/>
      <c r="AD14" s="154"/>
      <c r="AE14" s="154"/>
      <c r="AF14" s="154"/>
      <c r="AG14" s="165"/>
    </row>
    <row r="15" spans="1:38" s="14" customFormat="1" ht="18.95" customHeight="1" x14ac:dyDescent="0.2">
      <c r="A15" s="152"/>
      <c r="B15" s="154"/>
      <c r="C15" s="157"/>
      <c r="D15" s="159"/>
      <c r="E15" s="138" t="s">
        <v>22</v>
      </c>
      <c r="F15" s="138" t="s">
        <v>23</v>
      </c>
      <c r="G15" s="138" t="s">
        <v>24</v>
      </c>
      <c r="H15" s="147"/>
      <c r="I15" s="138" t="s">
        <v>22</v>
      </c>
      <c r="J15" s="138" t="s">
        <v>23</v>
      </c>
      <c r="K15" s="138" t="s">
        <v>24</v>
      </c>
      <c r="L15" s="147"/>
      <c r="M15" s="139" t="s">
        <v>22</v>
      </c>
      <c r="N15" s="139" t="s">
        <v>23</v>
      </c>
      <c r="O15" s="139" t="s">
        <v>24</v>
      </c>
      <c r="P15" s="147"/>
      <c r="Q15" s="139" t="s">
        <v>22</v>
      </c>
      <c r="R15" s="139" t="s">
        <v>23</v>
      </c>
      <c r="S15" s="139" t="s">
        <v>24</v>
      </c>
      <c r="T15" s="147"/>
      <c r="U15" s="140" t="s">
        <v>22</v>
      </c>
      <c r="V15" s="140" t="s">
        <v>23</v>
      </c>
      <c r="W15" s="140" t="s">
        <v>24</v>
      </c>
      <c r="X15" s="147"/>
      <c r="Y15" s="140" t="s">
        <v>22</v>
      </c>
      <c r="Z15" s="140" t="s">
        <v>23</v>
      </c>
      <c r="AA15" s="140" t="s">
        <v>24</v>
      </c>
      <c r="AB15" s="147"/>
      <c r="AC15" s="206"/>
      <c r="AD15" s="56" t="s">
        <v>22</v>
      </c>
      <c r="AE15" s="56" t="s">
        <v>23</v>
      </c>
      <c r="AF15" s="56" t="s">
        <v>24</v>
      </c>
      <c r="AG15" s="165"/>
      <c r="AI15" s="118"/>
    </row>
    <row r="16" spans="1:38" s="14" customFormat="1" ht="20.100000000000001" customHeight="1" x14ac:dyDescent="0.2">
      <c r="A16" s="200" t="s">
        <v>25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1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1">
        <f t="shared" ref="AC17:AC23" si="0">AD17+AE17+AF17</f>
        <v>4</v>
      </c>
      <c r="AD17" s="97">
        <f t="shared" ref="AD17:AG23" si="1">E17+I17+M17+Q17+U17+Y17</f>
        <v>4</v>
      </c>
      <c r="AE17" s="97">
        <f t="shared" si="1"/>
        <v>0</v>
      </c>
      <c r="AF17" s="97">
        <f t="shared" si="1"/>
        <v>0</v>
      </c>
      <c r="AG17" s="132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2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1">
        <f t="shared" si="0"/>
        <v>5</v>
      </c>
      <c r="AD18" s="97">
        <f t="shared" si="1"/>
        <v>5</v>
      </c>
      <c r="AE18" s="97">
        <f t="shared" si="1"/>
        <v>0</v>
      </c>
      <c r="AF18" s="97">
        <f t="shared" si="1"/>
        <v>0</v>
      </c>
      <c r="AG18" s="132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1">
        <f t="shared" si="0"/>
        <v>60</v>
      </c>
      <c r="AD19" s="97">
        <f t="shared" si="1"/>
        <v>0</v>
      </c>
      <c r="AE19" s="97">
        <f t="shared" si="1"/>
        <v>60</v>
      </c>
      <c r="AF19" s="97">
        <f t="shared" si="1"/>
        <v>0</v>
      </c>
      <c r="AG19" s="132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1">
        <f t="shared" si="0"/>
        <v>90</v>
      </c>
      <c r="AD20" s="97">
        <f t="shared" si="1"/>
        <v>0</v>
      </c>
      <c r="AE20" s="97">
        <f t="shared" si="1"/>
        <v>90</v>
      </c>
      <c r="AF20" s="97">
        <f t="shared" si="1"/>
        <v>0</v>
      </c>
      <c r="AG20" s="132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1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2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2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1">
        <f t="shared" si="0"/>
        <v>15</v>
      </c>
      <c r="AD22" s="97">
        <f t="shared" ref="AD22:AD23" si="2">E22+I22+M22+Q22+U22+Y22</f>
        <v>15</v>
      </c>
      <c r="AE22" s="97">
        <f t="shared" si="1"/>
        <v>0</v>
      </c>
      <c r="AF22" s="97">
        <f t="shared" si="1"/>
        <v>0</v>
      </c>
      <c r="AG22" s="132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2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1">
        <f t="shared" si="0"/>
        <v>15</v>
      </c>
      <c r="AD23" s="97">
        <f t="shared" si="2"/>
        <v>15</v>
      </c>
      <c r="AE23" s="97">
        <f t="shared" si="1"/>
        <v>0</v>
      </c>
      <c r="AF23" s="97">
        <f t="shared" si="1"/>
        <v>0</v>
      </c>
      <c r="AG23" s="132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3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1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2">
        <f>H24+L24+P24+T24+X24+AB24</f>
        <v>1</v>
      </c>
    </row>
    <row r="25" spans="1:36" s="14" customFormat="1" ht="20.100000000000001" customHeight="1" x14ac:dyDescent="0.2">
      <c r="A25" s="202" t="s">
        <v>49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57">
        <f>SUM(AC26:AC33)</f>
        <v>1050</v>
      </c>
      <c r="AD25" s="57">
        <f>SUM(AD26:AD33)</f>
        <v>0</v>
      </c>
      <c r="AE25" s="57">
        <f>SUM(AE26:AE33)</f>
        <v>990</v>
      </c>
      <c r="AF25" s="57">
        <f>SUM(AF26:AF33)</f>
        <v>60</v>
      </c>
      <c r="AG25" s="131">
        <f>SUM(AG26:AG33)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99" t="s">
        <v>52</v>
      </c>
      <c r="E26" s="33"/>
      <c r="F26" s="33"/>
      <c r="G26" s="33"/>
      <c r="H26" s="64"/>
      <c r="I26" s="33"/>
      <c r="J26" s="33"/>
      <c r="K26" s="33"/>
      <c r="L26" s="64"/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120</v>
      </c>
      <c r="AD26" s="31">
        <f t="shared" ref="AD26:AG33" si="3">E26+I26+M26+Q26+U26+Y26</f>
        <v>0</v>
      </c>
      <c r="AE26" s="31">
        <f t="shared" si="3"/>
        <v>120</v>
      </c>
      <c r="AF26" s="31">
        <f t="shared" si="3"/>
        <v>0</v>
      </c>
      <c r="AG26" s="133">
        <f t="shared" si="3"/>
        <v>4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99"/>
      <c r="E27" s="33"/>
      <c r="F27" s="33"/>
      <c r="G27" s="33"/>
      <c r="H27" s="64"/>
      <c r="I27" s="33"/>
      <c r="J27" s="33"/>
      <c r="K27" s="33"/>
      <c r="L27" s="64"/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120</v>
      </c>
      <c r="AD27" s="31">
        <f t="shared" si="3"/>
        <v>0</v>
      </c>
      <c r="AE27" s="31">
        <f t="shared" si="3"/>
        <v>120</v>
      </c>
      <c r="AF27" s="31">
        <f t="shared" si="3"/>
        <v>0</v>
      </c>
      <c r="AG27" s="133">
        <f t="shared" si="3"/>
        <v>4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99"/>
      <c r="E28" s="33"/>
      <c r="F28" s="33"/>
      <c r="G28" s="33"/>
      <c r="H28" s="29"/>
      <c r="I28" s="33"/>
      <c r="J28" s="33"/>
      <c r="K28" s="33"/>
      <c r="L28" s="29"/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30</v>
      </c>
      <c r="AD28" s="31">
        <f t="shared" si="3"/>
        <v>0</v>
      </c>
      <c r="AE28" s="31">
        <f t="shared" si="3"/>
        <v>30</v>
      </c>
      <c r="AF28" s="31">
        <f t="shared" si="3"/>
        <v>0</v>
      </c>
      <c r="AG28" s="133">
        <f t="shared" si="3"/>
        <v>2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99"/>
      <c r="E29" s="33"/>
      <c r="F29" s="33">
        <v>60</v>
      </c>
      <c r="G29" s="33"/>
      <c r="H29" s="29">
        <v>3</v>
      </c>
      <c r="I29" s="33"/>
      <c r="J29" s="33">
        <v>90</v>
      </c>
      <c r="K29" s="33"/>
      <c r="L29" s="29">
        <v>4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270</v>
      </c>
      <c r="AD29" s="31">
        <f t="shared" si="3"/>
        <v>0</v>
      </c>
      <c r="AE29" s="31">
        <f t="shared" si="3"/>
        <v>270</v>
      </c>
      <c r="AF29" s="31">
        <f t="shared" si="3"/>
        <v>0</v>
      </c>
      <c r="AG29" s="133">
        <f t="shared" si="3"/>
        <v>12</v>
      </c>
    </row>
    <row r="30" spans="1:36" s="14" customFormat="1" ht="27" customHeight="1" x14ac:dyDescent="0.2">
      <c r="A30" s="60">
        <v>13</v>
      </c>
      <c r="B30" s="63" t="s">
        <v>133</v>
      </c>
      <c r="C30" s="56"/>
      <c r="D30" s="199"/>
      <c r="E30" s="33"/>
      <c r="F30" s="33">
        <v>60</v>
      </c>
      <c r="G30" s="33"/>
      <c r="H30" s="64">
        <v>2</v>
      </c>
      <c r="I30" s="33"/>
      <c r="J30" s="33">
        <v>60</v>
      </c>
      <c r="K30" s="33"/>
      <c r="L30" s="64">
        <v>2</v>
      </c>
      <c r="M30" s="34"/>
      <c r="N30" s="34"/>
      <c r="O30" s="34"/>
      <c r="P30" s="30"/>
      <c r="Q30" s="34"/>
      <c r="R30" s="34"/>
      <c r="S30" s="34"/>
      <c r="T30" s="30"/>
      <c r="U30" s="35"/>
      <c r="V30" s="35"/>
      <c r="W30" s="35"/>
      <c r="X30" s="30"/>
      <c r="Y30" s="35"/>
      <c r="Z30" s="35"/>
      <c r="AA30" s="35"/>
      <c r="AB30" s="30"/>
      <c r="AC30" s="50">
        <f t="shared" ref="AC30:AC32" si="4">AD30+AE30+AF30</f>
        <v>120</v>
      </c>
      <c r="AD30" s="31">
        <f t="shared" si="3"/>
        <v>0</v>
      </c>
      <c r="AE30" s="31">
        <f t="shared" si="3"/>
        <v>120</v>
      </c>
      <c r="AF30" s="31">
        <f t="shared" si="3"/>
        <v>0</v>
      </c>
      <c r="AG30" s="133">
        <f t="shared" si="3"/>
        <v>4</v>
      </c>
    </row>
    <row r="31" spans="1:36" s="14" customFormat="1" ht="27" customHeight="1" x14ac:dyDescent="0.2">
      <c r="A31" s="59">
        <v>14</v>
      </c>
      <c r="B31" s="63" t="s">
        <v>134</v>
      </c>
      <c r="C31" s="56"/>
      <c r="D31" s="199"/>
      <c r="E31" s="33"/>
      <c r="F31" s="33">
        <v>90</v>
      </c>
      <c r="G31" s="33"/>
      <c r="H31" s="64">
        <v>3</v>
      </c>
      <c r="I31" s="33"/>
      <c r="J31" s="33">
        <v>60</v>
      </c>
      <c r="K31" s="33"/>
      <c r="L31" s="64">
        <v>2</v>
      </c>
      <c r="M31" s="34"/>
      <c r="N31" s="34"/>
      <c r="O31" s="34"/>
      <c r="P31" s="30"/>
      <c r="Q31" s="34"/>
      <c r="R31" s="34"/>
      <c r="S31" s="34"/>
      <c r="T31" s="30"/>
      <c r="U31" s="35"/>
      <c r="V31" s="35"/>
      <c r="W31" s="35"/>
      <c r="X31" s="30"/>
      <c r="Y31" s="35"/>
      <c r="Z31" s="35"/>
      <c r="AA31" s="35"/>
      <c r="AB31" s="30"/>
      <c r="AC31" s="50">
        <f t="shared" si="4"/>
        <v>150</v>
      </c>
      <c r="AD31" s="31">
        <f t="shared" si="3"/>
        <v>0</v>
      </c>
      <c r="AE31" s="31">
        <f t="shared" si="3"/>
        <v>150</v>
      </c>
      <c r="AF31" s="31">
        <f t="shared" si="3"/>
        <v>0</v>
      </c>
      <c r="AG31" s="133">
        <f t="shared" si="3"/>
        <v>5</v>
      </c>
    </row>
    <row r="32" spans="1:36" s="14" customFormat="1" ht="27" customHeight="1" x14ac:dyDescent="0.2">
      <c r="A32" s="60">
        <v>15</v>
      </c>
      <c r="B32" s="63" t="s">
        <v>135</v>
      </c>
      <c r="C32" s="56"/>
      <c r="D32" s="199"/>
      <c r="E32" s="33"/>
      <c r="F32" s="33">
        <v>90</v>
      </c>
      <c r="G32" s="33"/>
      <c r="H32" s="29">
        <v>3</v>
      </c>
      <c r="I32" s="33"/>
      <c r="J32" s="33">
        <v>90</v>
      </c>
      <c r="K32" s="33"/>
      <c r="L32" s="29">
        <v>3</v>
      </c>
      <c r="M32" s="34"/>
      <c r="N32" s="34"/>
      <c r="O32" s="34"/>
      <c r="P32" s="30"/>
      <c r="Q32" s="34"/>
      <c r="R32" s="34"/>
      <c r="S32" s="34"/>
      <c r="T32" s="30"/>
      <c r="U32" s="35"/>
      <c r="V32" s="35"/>
      <c r="W32" s="35"/>
      <c r="X32" s="30"/>
      <c r="Y32" s="35"/>
      <c r="Z32" s="35"/>
      <c r="AA32" s="35"/>
      <c r="AB32" s="30"/>
      <c r="AC32" s="50">
        <f t="shared" si="4"/>
        <v>180</v>
      </c>
      <c r="AD32" s="31">
        <f t="shared" si="3"/>
        <v>0</v>
      </c>
      <c r="AE32" s="31">
        <f t="shared" si="3"/>
        <v>180</v>
      </c>
      <c r="AF32" s="31">
        <f t="shared" si="3"/>
        <v>0</v>
      </c>
      <c r="AG32" s="133">
        <f t="shared" si="3"/>
        <v>6</v>
      </c>
    </row>
    <row r="33" spans="1:38" s="14" customFormat="1" ht="27" customHeight="1" x14ac:dyDescent="0.2">
      <c r="A33" s="60">
        <v>16</v>
      </c>
      <c r="B33" s="63" t="s">
        <v>57</v>
      </c>
      <c r="C33" s="56" t="s">
        <v>58</v>
      </c>
      <c r="D33" s="199"/>
      <c r="E33" s="33"/>
      <c r="F33" s="33"/>
      <c r="G33" s="33">
        <v>30</v>
      </c>
      <c r="H33" s="30">
        <v>1</v>
      </c>
      <c r="I33" s="33"/>
      <c r="J33" s="33"/>
      <c r="K33" s="33">
        <v>30</v>
      </c>
      <c r="L33" s="30">
        <v>1</v>
      </c>
      <c r="M33" s="34"/>
      <c r="N33" s="65"/>
      <c r="O33" s="65"/>
      <c r="P33" s="64"/>
      <c r="Q33" s="65"/>
      <c r="R33" s="34"/>
      <c r="S33" s="34"/>
      <c r="T33" s="29"/>
      <c r="U33" s="35"/>
      <c r="V33" s="49"/>
      <c r="W33" s="49"/>
      <c r="X33" s="64"/>
      <c r="Y33" s="35"/>
      <c r="Z33" s="35"/>
      <c r="AA33" s="35"/>
      <c r="AB33" s="64"/>
      <c r="AC33" s="50">
        <f>AD33+AE33+AF33</f>
        <v>60</v>
      </c>
      <c r="AD33" s="31">
        <f t="shared" si="3"/>
        <v>0</v>
      </c>
      <c r="AE33" s="31">
        <f t="shared" si="3"/>
        <v>0</v>
      </c>
      <c r="AF33" s="31">
        <f t="shared" si="3"/>
        <v>60</v>
      </c>
      <c r="AG33" s="133">
        <f t="shared" si="3"/>
        <v>2</v>
      </c>
    </row>
    <row r="34" spans="1:38" s="15" customFormat="1" ht="20.100000000000001" customHeight="1" x14ac:dyDescent="0.2">
      <c r="A34" s="193" t="s">
        <v>125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57">
        <f>SUM(AC35:AC40)</f>
        <v>245</v>
      </c>
      <c r="AD34" s="57">
        <f>SUM(AD35:AD40)</f>
        <v>30</v>
      </c>
      <c r="AE34" s="57">
        <f>SUM(AE35:AE40)</f>
        <v>215</v>
      </c>
      <c r="AF34" s="57">
        <f>SUM(AF35:AF40)</f>
        <v>0</v>
      </c>
      <c r="AG34" s="131">
        <f>SUM(AG35:AG40)</f>
        <v>15</v>
      </c>
      <c r="AJ34" s="83"/>
    </row>
    <row r="35" spans="1:38" s="76" customFormat="1" ht="20.100000000000001" customHeight="1" x14ac:dyDescent="0.2">
      <c r="A35" s="119">
        <v>17</v>
      </c>
      <c r="B35" s="27" t="s">
        <v>65</v>
      </c>
      <c r="C35" s="71" t="s">
        <v>29</v>
      </c>
      <c r="D35" s="100" t="s">
        <v>30</v>
      </c>
      <c r="E35" s="93"/>
      <c r="F35" s="93">
        <v>20</v>
      </c>
      <c r="G35" s="93"/>
      <c r="H35" s="101">
        <v>1</v>
      </c>
      <c r="I35" s="93"/>
      <c r="J35" s="93"/>
      <c r="K35" s="93"/>
      <c r="L35" s="101"/>
      <c r="M35" s="95"/>
      <c r="N35" s="95"/>
      <c r="O35" s="95"/>
      <c r="P35" s="101"/>
      <c r="Q35" s="95"/>
      <c r="R35" s="95"/>
      <c r="S35" s="95"/>
      <c r="T35" s="101"/>
      <c r="U35" s="96"/>
      <c r="V35" s="96"/>
      <c r="W35" s="96"/>
      <c r="X35" s="101"/>
      <c r="Y35" s="96"/>
      <c r="Z35" s="96"/>
      <c r="AA35" s="96"/>
      <c r="AB35" s="94"/>
      <c r="AC35" s="121">
        <f t="shared" ref="AC35" si="5">AD35+AE35+AF35</f>
        <v>20</v>
      </c>
      <c r="AD35" s="97">
        <f t="shared" ref="AD35:AF35" si="6">Y35+U35+Q35+M35+I35+E35</f>
        <v>0</v>
      </c>
      <c r="AE35" s="97">
        <f t="shared" si="6"/>
        <v>20</v>
      </c>
      <c r="AF35" s="97">
        <f t="shared" si="6"/>
        <v>0</v>
      </c>
      <c r="AG35" s="132">
        <f t="shared" ref="AG35" si="7">H35+L35+P35+T35+X35+AB35</f>
        <v>1</v>
      </c>
      <c r="AI35" s="108"/>
    </row>
    <row r="36" spans="1:38" s="76" customFormat="1" ht="20.100000000000001" customHeight="1" x14ac:dyDescent="0.2">
      <c r="A36" s="60">
        <v>18</v>
      </c>
      <c r="B36" s="27" t="s">
        <v>64</v>
      </c>
      <c r="C36" s="71" t="s">
        <v>35</v>
      </c>
      <c r="D36" s="100" t="s">
        <v>36</v>
      </c>
      <c r="E36" s="93"/>
      <c r="F36" s="93">
        <v>30</v>
      </c>
      <c r="G36" s="93"/>
      <c r="H36" s="101">
        <v>2</v>
      </c>
      <c r="I36" s="93"/>
      <c r="J36" s="93">
        <v>30</v>
      </c>
      <c r="K36" s="93"/>
      <c r="L36" s="101">
        <v>2</v>
      </c>
      <c r="M36" s="95"/>
      <c r="N36" s="95">
        <v>30</v>
      </c>
      <c r="O36" s="95"/>
      <c r="P36" s="32">
        <v>1</v>
      </c>
      <c r="Q36" s="95"/>
      <c r="R36" s="95"/>
      <c r="S36" s="95"/>
      <c r="T36" s="101"/>
      <c r="U36" s="96"/>
      <c r="V36" s="96"/>
      <c r="W36" s="96"/>
      <c r="X36" s="101"/>
      <c r="Y36" s="96"/>
      <c r="Z36" s="96"/>
      <c r="AA36" s="96"/>
      <c r="AB36" s="94"/>
      <c r="AC36" s="121">
        <f>AD36+AE36+AF36</f>
        <v>90</v>
      </c>
      <c r="AD36" s="97">
        <f>Y36+U36+Q36+M36+I36+E36</f>
        <v>0</v>
      </c>
      <c r="AE36" s="97">
        <f>Z36+V36+R36+N36+J36+F36</f>
        <v>90</v>
      </c>
      <c r="AF36" s="97">
        <f>AA36+W36+S36+O36+K36+G36</f>
        <v>0</v>
      </c>
      <c r="AG36" s="132">
        <f>H36+L36+P36+T36+X36+AB36</f>
        <v>5</v>
      </c>
      <c r="AI36" s="14"/>
    </row>
    <row r="37" spans="1:38" s="76" customFormat="1" ht="20.100000000000001" customHeight="1" x14ac:dyDescent="0.2">
      <c r="A37" s="60">
        <v>19</v>
      </c>
      <c r="B37" s="27" t="s">
        <v>68</v>
      </c>
      <c r="C37" s="71" t="s">
        <v>69</v>
      </c>
      <c r="D37" s="100" t="s">
        <v>70</v>
      </c>
      <c r="E37" s="93"/>
      <c r="F37" s="93"/>
      <c r="G37" s="93"/>
      <c r="H37" s="101"/>
      <c r="I37" s="93"/>
      <c r="J37" s="93">
        <v>15</v>
      </c>
      <c r="K37" s="93"/>
      <c r="L37" s="101">
        <v>1</v>
      </c>
      <c r="M37" s="95"/>
      <c r="N37" s="95">
        <v>30</v>
      </c>
      <c r="O37" s="95"/>
      <c r="P37" s="101">
        <v>2</v>
      </c>
      <c r="Q37" s="95"/>
      <c r="R37" s="95"/>
      <c r="S37" s="95"/>
      <c r="T37" s="101"/>
      <c r="U37" s="96"/>
      <c r="V37" s="96"/>
      <c r="W37" s="96"/>
      <c r="X37" s="101"/>
      <c r="Y37" s="96"/>
      <c r="Z37" s="96"/>
      <c r="AA37" s="96"/>
      <c r="AB37" s="94"/>
      <c r="AC37" s="121">
        <f t="shared" ref="AC37:AC40" si="8">AD37+AE37+AF37</f>
        <v>45</v>
      </c>
      <c r="AD37" s="97">
        <f t="shared" ref="AD37:AF40" si="9">Y37+U37+Q37+M37+I37+E37</f>
        <v>0</v>
      </c>
      <c r="AE37" s="97">
        <f t="shared" si="9"/>
        <v>45</v>
      </c>
      <c r="AF37" s="97">
        <f t="shared" si="9"/>
        <v>0</v>
      </c>
      <c r="AG37" s="132">
        <f t="shared" ref="AG37:AG40" si="10">H37+L37+P37+T37+X37+AB37</f>
        <v>3</v>
      </c>
    </row>
    <row r="38" spans="1:38" s="76" customFormat="1" ht="20.100000000000001" customHeight="1" x14ac:dyDescent="0.2">
      <c r="A38" s="59">
        <v>20</v>
      </c>
      <c r="B38" s="27" t="s">
        <v>59</v>
      </c>
      <c r="C38" s="82" t="s">
        <v>60</v>
      </c>
      <c r="D38" s="103" t="s">
        <v>28</v>
      </c>
      <c r="E38" s="93"/>
      <c r="F38" s="93"/>
      <c r="G38" s="93"/>
      <c r="H38" s="107"/>
      <c r="I38" s="93">
        <v>30</v>
      </c>
      <c r="J38" s="93"/>
      <c r="K38" s="93"/>
      <c r="L38" s="102">
        <v>2</v>
      </c>
      <c r="M38" s="95"/>
      <c r="N38" s="105"/>
      <c r="O38" s="105"/>
      <c r="P38" s="108"/>
      <c r="Q38" s="105"/>
      <c r="R38" s="95"/>
      <c r="S38" s="95"/>
      <c r="T38" s="101"/>
      <c r="U38" s="96"/>
      <c r="V38" s="106"/>
      <c r="W38" s="106"/>
      <c r="X38" s="108"/>
      <c r="Y38" s="96"/>
      <c r="Z38" s="96"/>
      <c r="AA38" s="96"/>
      <c r="AB38" s="104"/>
      <c r="AC38" s="121">
        <f t="shared" si="8"/>
        <v>30</v>
      </c>
      <c r="AD38" s="97">
        <f t="shared" si="9"/>
        <v>30</v>
      </c>
      <c r="AE38" s="99">
        <f t="shared" si="9"/>
        <v>0</v>
      </c>
      <c r="AF38" s="99">
        <f t="shared" si="9"/>
        <v>0</v>
      </c>
      <c r="AG38" s="132">
        <f t="shared" si="10"/>
        <v>2</v>
      </c>
    </row>
    <row r="39" spans="1:38" s="76" customFormat="1" ht="20.100000000000001" customHeight="1" x14ac:dyDescent="0.2">
      <c r="A39" s="60">
        <v>21</v>
      </c>
      <c r="B39" s="27" t="s">
        <v>61</v>
      </c>
      <c r="C39" s="71" t="s">
        <v>62</v>
      </c>
      <c r="D39" s="100" t="s">
        <v>63</v>
      </c>
      <c r="E39" s="93"/>
      <c r="F39" s="93"/>
      <c r="G39" s="93"/>
      <c r="H39" s="101"/>
      <c r="I39" s="93"/>
      <c r="J39" s="93"/>
      <c r="K39" s="93"/>
      <c r="L39" s="101"/>
      <c r="M39" s="95"/>
      <c r="N39" s="95"/>
      <c r="O39" s="95"/>
      <c r="P39" s="101"/>
      <c r="Q39" s="95"/>
      <c r="R39" s="95">
        <v>30</v>
      </c>
      <c r="S39" s="95"/>
      <c r="T39" s="108">
        <v>2</v>
      </c>
      <c r="U39" s="96"/>
      <c r="V39" s="96"/>
      <c r="W39" s="96"/>
      <c r="X39" s="101"/>
      <c r="Y39" s="96"/>
      <c r="Z39" s="96"/>
      <c r="AA39" s="96"/>
      <c r="AB39" s="94"/>
      <c r="AC39" s="121">
        <f t="shared" si="8"/>
        <v>30</v>
      </c>
      <c r="AD39" s="97">
        <f t="shared" si="9"/>
        <v>0</v>
      </c>
      <c r="AE39" s="97">
        <f t="shared" si="9"/>
        <v>30</v>
      </c>
      <c r="AF39" s="97">
        <f t="shared" si="9"/>
        <v>0</v>
      </c>
      <c r="AG39" s="132">
        <f t="shared" si="10"/>
        <v>2</v>
      </c>
    </row>
    <row r="40" spans="1:38" s="76" customFormat="1" ht="20.100000000000001" customHeight="1" x14ac:dyDescent="0.2">
      <c r="A40" s="60">
        <v>22</v>
      </c>
      <c r="B40" s="27" t="s">
        <v>66</v>
      </c>
      <c r="C40" s="71" t="s">
        <v>67</v>
      </c>
      <c r="D40" s="100" t="s">
        <v>48</v>
      </c>
      <c r="E40" s="93"/>
      <c r="F40" s="93"/>
      <c r="G40" s="93"/>
      <c r="H40" s="101"/>
      <c r="I40" s="93"/>
      <c r="J40" s="93"/>
      <c r="K40" s="93"/>
      <c r="L40" s="101"/>
      <c r="M40" s="95"/>
      <c r="N40" s="95"/>
      <c r="O40" s="95"/>
      <c r="P40" s="101"/>
      <c r="Q40" s="95"/>
      <c r="R40" s="95"/>
      <c r="S40" s="95"/>
      <c r="T40" s="101"/>
      <c r="U40" s="96"/>
      <c r="V40" s="96">
        <v>30</v>
      </c>
      <c r="W40" s="96"/>
      <c r="X40" s="102">
        <v>2</v>
      </c>
      <c r="Y40" s="96"/>
      <c r="Z40" s="96"/>
      <c r="AA40" s="96"/>
      <c r="AB40" s="94"/>
      <c r="AC40" s="121">
        <f t="shared" si="8"/>
        <v>30</v>
      </c>
      <c r="AD40" s="97">
        <f t="shared" si="9"/>
        <v>0</v>
      </c>
      <c r="AE40" s="97">
        <f t="shared" si="9"/>
        <v>30</v>
      </c>
      <c r="AF40" s="97">
        <f t="shared" si="9"/>
        <v>0</v>
      </c>
      <c r="AG40" s="132">
        <f t="shared" si="10"/>
        <v>2</v>
      </c>
    </row>
    <row r="41" spans="1:38" s="15" customFormat="1" ht="20.100000000000001" customHeight="1" x14ac:dyDescent="0.2">
      <c r="A41" s="193" t="s">
        <v>124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57">
        <f>SUM(AC42:AC46)</f>
        <v>255</v>
      </c>
      <c r="AD41" s="57">
        <f>SUM(AD42:AD46)</f>
        <v>45</v>
      </c>
      <c r="AE41" s="57">
        <f>SUM(AE42:AE46)</f>
        <v>210</v>
      </c>
      <c r="AF41" s="57">
        <f>SUM(AF42:AF46)</f>
        <v>0</v>
      </c>
      <c r="AG41" s="131">
        <f>SUM(AG42:AG46)</f>
        <v>18</v>
      </c>
    </row>
    <row r="42" spans="1:38" s="14" customFormat="1" ht="20.100000000000001" customHeight="1" x14ac:dyDescent="0.2">
      <c r="A42" s="59">
        <v>23</v>
      </c>
      <c r="B42" s="27" t="s">
        <v>73</v>
      </c>
      <c r="C42" s="28" t="s">
        <v>74</v>
      </c>
      <c r="D42" s="100" t="s">
        <v>75</v>
      </c>
      <c r="E42" s="93">
        <v>15</v>
      </c>
      <c r="F42" s="93"/>
      <c r="G42" s="93"/>
      <c r="H42" s="101">
        <v>1</v>
      </c>
      <c r="I42" s="93"/>
      <c r="J42" s="98">
        <v>30</v>
      </c>
      <c r="K42" s="98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1">
        <f>AD42+AE42+AF42</f>
        <v>45</v>
      </c>
      <c r="AD42" s="97">
        <f t="shared" ref="AD42:AG46" si="11">E42+I42+M42+Q42+U42+Y42</f>
        <v>15</v>
      </c>
      <c r="AE42" s="97">
        <f t="shared" si="11"/>
        <v>30</v>
      </c>
      <c r="AF42" s="97">
        <f t="shared" si="11"/>
        <v>0</v>
      </c>
      <c r="AG42" s="132">
        <f t="shared" si="11"/>
        <v>3</v>
      </c>
    </row>
    <row r="43" spans="1:38" s="14" customFormat="1" ht="20.100000000000001" customHeight="1" x14ac:dyDescent="0.2">
      <c r="A43" s="59">
        <v>24</v>
      </c>
      <c r="B43" s="27" t="s">
        <v>76</v>
      </c>
      <c r="C43" s="28" t="s">
        <v>74</v>
      </c>
      <c r="D43" s="100" t="s">
        <v>77</v>
      </c>
      <c r="E43" s="93"/>
      <c r="F43" s="93">
        <v>30</v>
      </c>
      <c r="G43" s="93"/>
      <c r="H43" s="101">
        <v>2</v>
      </c>
      <c r="I43" s="93"/>
      <c r="J43" s="93">
        <v>30</v>
      </c>
      <c r="K43" s="93"/>
      <c r="L43" s="101">
        <v>2</v>
      </c>
      <c r="M43" s="95"/>
      <c r="N43" s="95"/>
      <c r="O43" s="95"/>
      <c r="P43" s="101"/>
      <c r="Q43" s="95"/>
      <c r="R43" s="95"/>
      <c r="S43" s="95"/>
      <c r="T43" s="101"/>
      <c r="U43" s="96"/>
      <c r="V43" s="96"/>
      <c r="W43" s="96"/>
      <c r="X43" s="94"/>
      <c r="Y43" s="96"/>
      <c r="Z43" s="96"/>
      <c r="AA43" s="96"/>
      <c r="AB43" s="94"/>
      <c r="AC43" s="121">
        <f>AD43+AE43+AF43</f>
        <v>60</v>
      </c>
      <c r="AD43" s="97">
        <f t="shared" si="11"/>
        <v>0</v>
      </c>
      <c r="AE43" s="97">
        <f t="shared" si="11"/>
        <v>60</v>
      </c>
      <c r="AF43" s="97">
        <f t="shared" si="11"/>
        <v>0</v>
      </c>
      <c r="AG43" s="132">
        <f t="shared" si="11"/>
        <v>4</v>
      </c>
    </row>
    <row r="44" spans="1:38" s="69" customFormat="1" ht="20.100000000000001" customHeight="1" x14ac:dyDescent="0.2">
      <c r="A44" s="60">
        <v>25</v>
      </c>
      <c r="B44" s="27" t="s">
        <v>71</v>
      </c>
      <c r="C44" s="70" t="s">
        <v>27</v>
      </c>
      <c r="D44" s="100" t="s">
        <v>72</v>
      </c>
      <c r="E44" s="93"/>
      <c r="F44" s="93"/>
      <c r="G44" s="93"/>
      <c r="H44" s="101"/>
      <c r="I44" s="93">
        <v>30</v>
      </c>
      <c r="J44" s="93"/>
      <c r="K44" s="93"/>
      <c r="L44" s="101">
        <v>2</v>
      </c>
      <c r="M44" s="95"/>
      <c r="N44" s="95"/>
      <c r="O44" s="95"/>
      <c r="P44" s="101"/>
      <c r="Q44" s="95"/>
      <c r="R44" s="95"/>
      <c r="S44" s="95"/>
      <c r="T44" s="101"/>
      <c r="U44" s="96"/>
      <c r="V44" s="96"/>
      <c r="W44" s="96"/>
      <c r="X44" s="94"/>
      <c r="Y44" s="96"/>
      <c r="Z44" s="96"/>
      <c r="AA44" s="96"/>
      <c r="AB44" s="94"/>
      <c r="AC44" s="121">
        <f>AD44+AE44+AF44</f>
        <v>30</v>
      </c>
      <c r="AD44" s="97">
        <f t="shared" si="11"/>
        <v>30</v>
      </c>
      <c r="AE44" s="97">
        <f t="shared" si="11"/>
        <v>0</v>
      </c>
      <c r="AF44" s="97">
        <f t="shared" si="11"/>
        <v>0</v>
      </c>
      <c r="AG44" s="132">
        <f t="shared" si="11"/>
        <v>2</v>
      </c>
    </row>
    <row r="45" spans="1:38" s="69" customFormat="1" ht="20.100000000000001" customHeight="1" x14ac:dyDescent="0.2">
      <c r="A45" s="60">
        <v>26</v>
      </c>
      <c r="B45" s="27" t="s">
        <v>80</v>
      </c>
      <c r="C45" s="70" t="s">
        <v>27</v>
      </c>
      <c r="D45" s="100" t="s">
        <v>81</v>
      </c>
      <c r="E45" s="93"/>
      <c r="F45" s="93">
        <v>30</v>
      </c>
      <c r="G45" s="93"/>
      <c r="H45" s="102">
        <v>3</v>
      </c>
      <c r="I45" s="93"/>
      <c r="J45" s="93">
        <v>30</v>
      </c>
      <c r="K45" s="93"/>
      <c r="L45" s="108">
        <v>2</v>
      </c>
      <c r="M45" s="95"/>
      <c r="N45" s="95"/>
      <c r="O45" s="95"/>
      <c r="P45" s="101"/>
      <c r="Q45" s="95"/>
      <c r="R45" s="95"/>
      <c r="S45" s="95"/>
      <c r="T45" s="101"/>
      <c r="U45" s="96"/>
      <c r="V45" s="96"/>
      <c r="W45" s="96"/>
      <c r="X45" s="94"/>
      <c r="Y45" s="96"/>
      <c r="Z45" s="96"/>
      <c r="AA45" s="96"/>
      <c r="AB45" s="94"/>
      <c r="AC45" s="121">
        <f>AD45+AE45+AF45</f>
        <v>60</v>
      </c>
      <c r="AD45" s="97">
        <f t="shared" si="11"/>
        <v>0</v>
      </c>
      <c r="AE45" s="97">
        <f t="shared" si="11"/>
        <v>60</v>
      </c>
      <c r="AF45" s="97">
        <f t="shared" si="11"/>
        <v>0</v>
      </c>
      <c r="AG45" s="132">
        <f t="shared" si="11"/>
        <v>5</v>
      </c>
    </row>
    <row r="46" spans="1:38" s="69" customFormat="1" ht="20.100000000000001" customHeight="1" x14ac:dyDescent="0.2">
      <c r="A46" s="124">
        <v>27</v>
      </c>
      <c r="B46" s="27" t="s">
        <v>78</v>
      </c>
      <c r="C46" s="70" t="s">
        <v>79</v>
      </c>
      <c r="D46" s="100" t="s">
        <v>63</v>
      </c>
      <c r="E46" s="93"/>
      <c r="F46" s="93"/>
      <c r="G46" s="93"/>
      <c r="H46" s="101"/>
      <c r="I46" s="93"/>
      <c r="J46" s="93"/>
      <c r="K46" s="93"/>
      <c r="L46" s="101"/>
      <c r="M46" s="95"/>
      <c r="N46" s="95">
        <v>30</v>
      </c>
      <c r="O46" s="95"/>
      <c r="P46" s="101">
        <v>2</v>
      </c>
      <c r="Q46" s="95"/>
      <c r="R46" s="95">
        <v>30</v>
      </c>
      <c r="S46" s="95"/>
      <c r="T46" s="108">
        <v>2</v>
      </c>
      <c r="U46" s="96"/>
      <c r="V46" s="96"/>
      <c r="W46" s="96"/>
      <c r="X46" s="94"/>
      <c r="Y46" s="96"/>
      <c r="Z46" s="96"/>
      <c r="AA46" s="96"/>
      <c r="AB46" s="94"/>
      <c r="AC46" s="121">
        <f>AD46+AE46+AF46</f>
        <v>60</v>
      </c>
      <c r="AD46" s="97">
        <f t="shared" si="11"/>
        <v>0</v>
      </c>
      <c r="AE46" s="97">
        <f t="shared" si="11"/>
        <v>60</v>
      </c>
      <c r="AF46" s="97">
        <f t="shared" si="11"/>
        <v>0</v>
      </c>
      <c r="AG46" s="132">
        <f t="shared" si="11"/>
        <v>4</v>
      </c>
    </row>
    <row r="47" spans="1:38" s="15" customFormat="1" ht="20.100000000000001" customHeight="1" x14ac:dyDescent="0.2">
      <c r="A47" s="197" t="s">
        <v>82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57">
        <f>SUM(AC48:AC49)</f>
        <v>150</v>
      </c>
      <c r="AD47" s="57">
        <f>SUM(AD48:AD49)</f>
        <v>0</v>
      </c>
      <c r="AE47" s="57">
        <f>SUM(AE48:AE49)</f>
        <v>150</v>
      </c>
      <c r="AF47" s="57">
        <f>SUM(AF48:AF49)</f>
        <v>0</v>
      </c>
      <c r="AG47" s="131">
        <f>SUM(AG48:AG49)</f>
        <v>17</v>
      </c>
    </row>
    <row r="48" spans="1:38" s="14" customFormat="1" ht="20.100000000000001" customHeight="1" x14ac:dyDescent="0.2">
      <c r="A48" s="124">
        <v>28</v>
      </c>
      <c r="B48" s="27" t="s">
        <v>139</v>
      </c>
      <c r="C48" s="56" t="s">
        <v>83</v>
      </c>
      <c r="D48" s="58" t="s">
        <v>84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4"/>
      <c r="P48" s="29"/>
      <c r="Q48" s="34"/>
      <c r="R48" s="34">
        <v>30</v>
      </c>
      <c r="S48" s="34"/>
      <c r="T48" s="29">
        <v>2</v>
      </c>
      <c r="U48" s="35"/>
      <c r="V48" s="35">
        <v>30</v>
      </c>
      <c r="W48" s="35"/>
      <c r="X48" s="92">
        <v>4</v>
      </c>
      <c r="Y48" s="35"/>
      <c r="Z48" s="35">
        <v>30</v>
      </c>
      <c r="AA48" s="35"/>
      <c r="AB48" s="29">
        <v>7</v>
      </c>
      <c r="AC48" s="50">
        <f>AD48+AE48+AF48</f>
        <v>90</v>
      </c>
      <c r="AD48" s="31">
        <f t="shared" ref="AD48:AG49" si="12">E48+I48+M48+Q48+U48+Y48</f>
        <v>0</v>
      </c>
      <c r="AE48" s="31">
        <f>F48+J48+N48+R48+V48+Z48</f>
        <v>90</v>
      </c>
      <c r="AF48" s="31">
        <f t="shared" si="12"/>
        <v>0</v>
      </c>
      <c r="AG48" s="133">
        <f t="shared" si="12"/>
        <v>13</v>
      </c>
      <c r="AL48" s="83"/>
    </row>
    <row r="49" spans="1:35" s="14" customFormat="1" ht="20.100000000000001" customHeight="1" x14ac:dyDescent="0.2">
      <c r="A49" s="60">
        <v>29</v>
      </c>
      <c r="B49" s="27" t="s">
        <v>85</v>
      </c>
      <c r="C49" s="56"/>
      <c r="D49" s="58" t="s">
        <v>86</v>
      </c>
      <c r="E49" s="33"/>
      <c r="F49" s="33"/>
      <c r="G49" s="33"/>
      <c r="H49" s="29"/>
      <c r="I49" s="33"/>
      <c r="J49" s="33"/>
      <c r="K49" s="33"/>
      <c r="L49" s="29"/>
      <c r="M49" s="34"/>
      <c r="N49" s="34"/>
      <c r="O49" s="37"/>
      <c r="P49" s="30"/>
      <c r="Q49" s="37"/>
      <c r="R49" s="34">
        <v>30</v>
      </c>
      <c r="S49" s="37"/>
      <c r="T49" s="29">
        <v>2</v>
      </c>
      <c r="U49" s="35"/>
      <c r="V49" s="35">
        <v>30</v>
      </c>
      <c r="W49" s="35"/>
      <c r="X49" s="29">
        <v>2</v>
      </c>
      <c r="Y49" s="35"/>
      <c r="Z49" s="35"/>
      <c r="AA49" s="35"/>
      <c r="AB49" s="29"/>
      <c r="AC49" s="50">
        <f t="shared" ref="AC49" si="13">AD49+AE49+AF49</f>
        <v>60</v>
      </c>
      <c r="AD49" s="31">
        <f t="shared" si="12"/>
        <v>0</v>
      </c>
      <c r="AE49" s="31">
        <f t="shared" si="12"/>
        <v>60</v>
      </c>
      <c r="AF49" s="31">
        <f t="shared" si="12"/>
        <v>0</v>
      </c>
      <c r="AG49" s="133">
        <f t="shared" si="12"/>
        <v>4</v>
      </c>
    </row>
    <row r="50" spans="1:35" s="14" customFormat="1" ht="20.100000000000001" customHeight="1" x14ac:dyDescent="0.2">
      <c r="A50" s="193" t="s">
        <v>113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57">
        <f>SUM(AC51:AC59)</f>
        <v>470</v>
      </c>
      <c r="AD50" s="57">
        <f>SUM(AD51:AD59)</f>
        <v>20</v>
      </c>
      <c r="AE50" s="57">
        <f>SUM(AE51:AE59)</f>
        <v>420</v>
      </c>
      <c r="AF50" s="57">
        <f>SUM(AF51:AF59)</f>
        <v>30</v>
      </c>
      <c r="AG50" s="131">
        <f>SUM(AG51:AG59)</f>
        <v>47</v>
      </c>
    </row>
    <row r="51" spans="1:35" s="76" customFormat="1" ht="20.100000000000001" customHeight="1" x14ac:dyDescent="0.2">
      <c r="A51" s="127">
        <v>30</v>
      </c>
      <c r="B51" s="27" t="s">
        <v>37</v>
      </c>
      <c r="C51" s="71" t="s">
        <v>29</v>
      </c>
      <c r="D51" s="100" t="s">
        <v>30</v>
      </c>
      <c r="E51" s="93">
        <v>20</v>
      </c>
      <c r="F51" s="93">
        <v>30</v>
      </c>
      <c r="G51" s="93"/>
      <c r="H51" s="32">
        <v>4</v>
      </c>
      <c r="I51" s="72"/>
      <c r="J51" s="72"/>
      <c r="K51" s="72"/>
      <c r="L51" s="101"/>
      <c r="M51" s="95"/>
      <c r="N51" s="95"/>
      <c r="O51" s="95"/>
      <c r="P51" s="32"/>
      <c r="Q51" s="74"/>
      <c r="R51" s="74"/>
      <c r="S51" s="74"/>
      <c r="T51" s="73"/>
      <c r="U51" s="96"/>
      <c r="V51" s="96"/>
      <c r="W51" s="96"/>
      <c r="X51" s="101"/>
      <c r="Y51" s="75"/>
      <c r="Z51" s="75"/>
      <c r="AA51" s="75"/>
      <c r="AB51" s="73"/>
      <c r="AC51" s="121">
        <f t="shared" ref="AC51:AC52" si="14">AD51+AE51+AF51</f>
        <v>50</v>
      </c>
      <c r="AD51" s="97">
        <f t="shared" ref="AD51:AG59" si="15">E51+I51+M51+Q51+U51+Y51</f>
        <v>20</v>
      </c>
      <c r="AE51" s="97">
        <f t="shared" si="15"/>
        <v>30</v>
      </c>
      <c r="AF51" s="97">
        <f t="shared" si="15"/>
        <v>0</v>
      </c>
      <c r="AG51" s="132">
        <f t="shared" si="15"/>
        <v>4</v>
      </c>
      <c r="AI51" s="90"/>
    </row>
    <row r="52" spans="1:35" s="14" customFormat="1" ht="20.100000000000001" customHeight="1" x14ac:dyDescent="0.2">
      <c r="A52" s="127">
        <v>31</v>
      </c>
      <c r="B52" s="27" t="s">
        <v>130</v>
      </c>
      <c r="C52" s="56" t="s">
        <v>29</v>
      </c>
      <c r="D52" s="100" t="s">
        <v>30</v>
      </c>
      <c r="E52" s="93"/>
      <c r="F52" s="93"/>
      <c r="G52" s="93">
        <v>30</v>
      </c>
      <c r="H52" s="32">
        <v>3</v>
      </c>
      <c r="I52" s="33"/>
      <c r="J52" s="33"/>
      <c r="K52" s="33"/>
      <c r="L52" s="101"/>
      <c r="M52" s="95"/>
      <c r="N52" s="95"/>
      <c r="O52" s="95"/>
      <c r="P52" s="101"/>
      <c r="Q52" s="34"/>
      <c r="R52" s="34"/>
      <c r="S52" s="34"/>
      <c r="T52" s="29"/>
      <c r="U52" s="96"/>
      <c r="V52" s="96"/>
      <c r="W52" s="96"/>
      <c r="X52" s="101"/>
      <c r="Y52" s="35"/>
      <c r="Z52" s="35"/>
      <c r="AA52" s="35"/>
      <c r="AB52" s="29"/>
      <c r="AC52" s="121">
        <f t="shared" si="14"/>
        <v>30</v>
      </c>
      <c r="AD52" s="97">
        <f t="shared" si="15"/>
        <v>0</v>
      </c>
      <c r="AE52" s="97">
        <f t="shared" si="15"/>
        <v>0</v>
      </c>
      <c r="AF52" s="97">
        <f t="shared" si="15"/>
        <v>30</v>
      </c>
      <c r="AG52" s="132">
        <f t="shared" si="15"/>
        <v>3</v>
      </c>
      <c r="AI52" s="84"/>
    </row>
    <row r="53" spans="1:35" s="14" customFormat="1" ht="20.100000000000001" customHeight="1" x14ac:dyDescent="0.2">
      <c r="A53" s="127">
        <v>32</v>
      </c>
      <c r="B53" s="125" t="s">
        <v>114</v>
      </c>
      <c r="C53" s="56" t="s">
        <v>43</v>
      </c>
      <c r="D53" s="58" t="s">
        <v>36</v>
      </c>
      <c r="E53" s="40"/>
      <c r="F53" s="40"/>
      <c r="G53" s="40"/>
      <c r="H53" s="30"/>
      <c r="I53" s="40"/>
      <c r="J53" s="40"/>
      <c r="K53" s="40"/>
      <c r="L53" s="29"/>
      <c r="M53" s="41"/>
      <c r="N53" s="34">
        <v>30</v>
      </c>
      <c r="O53" s="41"/>
      <c r="P53" s="64">
        <v>3</v>
      </c>
      <c r="Q53" s="41"/>
      <c r="R53" s="41"/>
      <c r="S53" s="41"/>
      <c r="T53" s="29"/>
      <c r="U53" s="42"/>
      <c r="V53" s="42"/>
      <c r="W53" s="42"/>
      <c r="X53" s="29"/>
      <c r="Y53" s="42"/>
      <c r="Z53" s="42"/>
      <c r="AA53" s="42"/>
      <c r="AB53" s="29"/>
      <c r="AC53" s="50">
        <f t="shared" ref="AC53:AC59" si="16">SUM(AD53:AF53)</f>
        <v>30</v>
      </c>
      <c r="AD53" s="55">
        <f t="shared" si="15"/>
        <v>0</v>
      </c>
      <c r="AE53" s="55">
        <f t="shared" si="15"/>
        <v>30</v>
      </c>
      <c r="AF53" s="55">
        <f t="shared" si="15"/>
        <v>0</v>
      </c>
      <c r="AG53" s="133">
        <f t="shared" si="15"/>
        <v>3</v>
      </c>
    </row>
    <row r="54" spans="1:35" s="14" customFormat="1" ht="20.100000000000001" customHeight="1" x14ac:dyDescent="0.2">
      <c r="A54" s="127">
        <v>33</v>
      </c>
      <c r="B54" s="125" t="s">
        <v>115</v>
      </c>
      <c r="C54" s="56" t="s">
        <v>69</v>
      </c>
      <c r="D54" s="58" t="s">
        <v>94</v>
      </c>
      <c r="E54" s="40"/>
      <c r="F54" s="40"/>
      <c r="G54" s="40"/>
      <c r="H54" s="29"/>
      <c r="I54" s="40"/>
      <c r="J54" s="40"/>
      <c r="K54" s="40"/>
      <c r="L54" s="29"/>
      <c r="M54" s="41"/>
      <c r="N54" s="34">
        <v>30</v>
      </c>
      <c r="O54" s="41"/>
      <c r="P54" s="30">
        <v>3</v>
      </c>
      <c r="Q54" s="43"/>
      <c r="R54" s="34">
        <v>30</v>
      </c>
      <c r="S54" s="43"/>
      <c r="T54" s="92">
        <v>3</v>
      </c>
      <c r="U54" s="42"/>
      <c r="V54" s="35"/>
      <c r="W54" s="35"/>
      <c r="X54" s="29"/>
      <c r="Y54" s="42"/>
      <c r="Z54" s="35"/>
      <c r="AA54" s="42"/>
      <c r="AB54" s="29"/>
      <c r="AC54" s="50">
        <f t="shared" si="16"/>
        <v>60</v>
      </c>
      <c r="AD54" s="55">
        <f t="shared" si="15"/>
        <v>0</v>
      </c>
      <c r="AE54" s="55">
        <f t="shared" si="15"/>
        <v>60</v>
      </c>
      <c r="AF54" s="55">
        <f t="shared" si="15"/>
        <v>0</v>
      </c>
      <c r="AG54" s="133">
        <f t="shared" si="15"/>
        <v>6</v>
      </c>
    </row>
    <row r="55" spans="1:35" s="14" customFormat="1" ht="20.100000000000001" customHeight="1" x14ac:dyDescent="0.2">
      <c r="A55" s="127">
        <v>34</v>
      </c>
      <c r="B55" s="125" t="s">
        <v>116</v>
      </c>
      <c r="C55" s="56" t="s">
        <v>79</v>
      </c>
      <c r="D55" s="58" t="s">
        <v>94</v>
      </c>
      <c r="E55" s="40"/>
      <c r="F55" s="40"/>
      <c r="G55" s="40"/>
      <c r="H55" s="29"/>
      <c r="I55" s="40"/>
      <c r="J55" s="40"/>
      <c r="K55" s="40"/>
      <c r="L55" s="29"/>
      <c r="M55" s="41"/>
      <c r="N55" s="34">
        <v>30</v>
      </c>
      <c r="O55" s="41"/>
      <c r="P55" s="29">
        <v>3</v>
      </c>
      <c r="Q55" s="41"/>
      <c r="R55" s="34">
        <v>30</v>
      </c>
      <c r="S55" s="41"/>
      <c r="T55" s="92">
        <v>3</v>
      </c>
      <c r="U55" s="42"/>
      <c r="V55" s="35"/>
      <c r="W55" s="35"/>
      <c r="X55" s="29"/>
      <c r="Y55" s="42"/>
      <c r="Z55" s="35"/>
      <c r="AA55" s="42"/>
      <c r="AB55" s="29"/>
      <c r="AC55" s="50">
        <f t="shared" si="16"/>
        <v>60</v>
      </c>
      <c r="AD55" s="55">
        <f t="shared" si="15"/>
        <v>0</v>
      </c>
      <c r="AE55" s="55">
        <f t="shared" si="15"/>
        <v>60</v>
      </c>
      <c r="AF55" s="55">
        <f t="shared" si="15"/>
        <v>0</v>
      </c>
      <c r="AG55" s="133">
        <f t="shared" si="15"/>
        <v>6</v>
      </c>
    </row>
    <row r="56" spans="1:35" s="14" customFormat="1" ht="20.100000000000001" customHeight="1" x14ac:dyDescent="0.2">
      <c r="A56" s="127">
        <v>35</v>
      </c>
      <c r="B56" s="125" t="s">
        <v>117</v>
      </c>
      <c r="C56" s="56" t="s">
        <v>69</v>
      </c>
      <c r="D56" s="58" t="s">
        <v>100</v>
      </c>
      <c r="E56" s="40"/>
      <c r="F56" s="40"/>
      <c r="G56" s="40"/>
      <c r="H56" s="29"/>
      <c r="I56" s="40"/>
      <c r="J56" s="40"/>
      <c r="K56" s="40"/>
      <c r="L56" s="29"/>
      <c r="M56" s="41"/>
      <c r="N56" s="34"/>
      <c r="O56" s="41"/>
      <c r="P56" s="29"/>
      <c r="Q56" s="41"/>
      <c r="R56" s="34">
        <v>30</v>
      </c>
      <c r="S56" s="41"/>
      <c r="T56" s="92">
        <v>3</v>
      </c>
      <c r="U56" s="42"/>
      <c r="V56" s="35">
        <v>30</v>
      </c>
      <c r="W56" s="35"/>
      <c r="X56" s="92">
        <v>3</v>
      </c>
      <c r="Y56" s="42"/>
      <c r="Z56" s="35"/>
      <c r="AA56" s="42"/>
      <c r="AB56" s="44"/>
      <c r="AC56" s="50">
        <f t="shared" si="16"/>
        <v>60</v>
      </c>
      <c r="AD56" s="55">
        <f t="shared" si="15"/>
        <v>0</v>
      </c>
      <c r="AE56" s="55">
        <f t="shared" si="15"/>
        <v>60</v>
      </c>
      <c r="AF56" s="55">
        <f t="shared" si="15"/>
        <v>0</v>
      </c>
      <c r="AG56" s="133">
        <f t="shared" si="15"/>
        <v>6</v>
      </c>
    </row>
    <row r="57" spans="1:35" s="14" customFormat="1" ht="20.100000000000001" customHeight="1" x14ac:dyDescent="0.2">
      <c r="A57" s="127">
        <v>36</v>
      </c>
      <c r="B57" s="126" t="s">
        <v>121</v>
      </c>
      <c r="C57" s="56" t="s">
        <v>83</v>
      </c>
      <c r="D57" s="66" t="s">
        <v>84</v>
      </c>
      <c r="E57" s="33"/>
      <c r="F57" s="33"/>
      <c r="G57" s="33"/>
      <c r="H57" s="29"/>
      <c r="I57" s="33"/>
      <c r="J57" s="33"/>
      <c r="K57" s="33"/>
      <c r="L57" s="29"/>
      <c r="M57" s="34"/>
      <c r="N57" s="34"/>
      <c r="O57" s="34"/>
      <c r="P57" s="29"/>
      <c r="Q57" s="34"/>
      <c r="R57" s="34">
        <v>30</v>
      </c>
      <c r="S57" s="34"/>
      <c r="T57" s="92">
        <v>3</v>
      </c>
      <c r="U57" s="35"/>
      <c r="V57" s="35">
        <v>30</v>
      </c>
      <c r="W57" s="35"/>
      <c r="X57" s="92">
        <v>4</v>
      </c>
      <c r="Y57" s="35"/>
      <c r="Z57" s="35">
        <v>30</v>
      </c>
      <c r="AA57" s="35"/>
      <c r="AB57" s="92">
        <v>3</v>
      </c>
      <c r="AC57" s="50">
        <f t="shared" si="16"/>
        <v>90</v>
      </c>
      <c r="AD57" s="55">
        <f t="shared" si="15"/>
        <v>0</v>
      </c>
      <c r="AE57" s="55">
        <f t="shared" si="15"/>
        <v>90</v>
      </c>
      <c r="AF57" s="55">
        <f t="shared" si="15"/>
        <v>0</v>
      </c>
      <c r="AG57" s="133">
        <f t="shared" si="15"/>
        <v>10</v>
      </c>
    </row>
    <row r="58" spans="1:35" s="14" customFormat="1" ht="20.100000000000001" customHeight="1" x14ac:dyDescent="0.2">
      <c r="A58" s="127">
        <v>37</v>
      </c>
      <c r="B58" s="125" t="s">
        <v>118</v>
      </c>
      <c r="C58" s="56" t="s">
        <v>88</v>
      </c>
      <c r="D58" s="58" t="s">
        <v>119</v>
      </c>
      <c r="E58" s="33"/>
      <c r="F58" s="33"/>
      <c r="G58" s="33"/>
      <c r="H58" s="29"/>
      <c r="I58" s="33"/>
      <c r="J58" s="33"/>
      <c r="K58" s="33"/>
      <c r="L58" s="29"/>
      <c r="M58" s="34"/>
      <c r="N58" s="34"/>
      <c r="O58" s="34"/>
      <c r="P58" s="29"/>
      <c r="Q58" s="34"/>
      <c r="R58" s="34"/>
      <c r="S58" s="34"/>
      <c r="T58" s="29"/>
      <c r="U58" s="35"/>
      <c r="V58" s="35">
        <v>30</v>
      </c>
      <c r="W58" s="35"/>
      <c r="X58" s="92">
        <v>3</v>
      </c>
      <c r="Y58" s="35"/>
      <c r="Z58" s="35">
        <v>30</v>
      </c>
      <c r="AA58" s="35"/>
      <c r="AB58" s="92">
        <v>3</v>
      </c>
      <c r="AC58" s="50">
        <f t="shared" si="16"/>
        <v>60</v>
      </c>
      <c r="AD58" s="55">
        <f t="shared" si="15"/>
        <v>0</v>
      </c>
      <c r="AE58" s="55">
        <f t="shared" si="15"/>
        <v>60</v>
      </c>
      <c r="AF58" s="55">
        <f t="shared" si="15"/>
        <v>0</v>
      </c>
      <c r="AG58" s="133">
        <f t="shared" si="15"/>
        <v>6</v>
      </c>
    </row>
    <row r="59" spans="1:35" s="14" customFormat="1" ht="20.100000000000001" customHeight="1" x14ac:dyDescent="0.2">
      <c r="A59" s="127">
        <v>38</v>
      </c>
      <c r="B59" s="125" t="s">
        <v>120</v>
      </c>
      <c r="C59" s="56"/>
      <c r="D59" s="58" t="s">
        <v>48</v>
      </c>
      <c r="E59" s="33"/>
      <c r="F59" s="33"/>
      <c r="G59" s="33"/>
      <c r="H59" s="29"/>
      <c r="I59" s="33"/>
      <c r="J59" s="33"/>
      <c r="K59" s="33"/>
      <c r="L59" s="29"/>
      <c r="M59" s="34"/>
      <c r="N59" s="34"/>
      <c r="O59" s="34"/>
      <c r="P59" s="29"/>
      <c r="Q59" s="34"/>
      <c r="R59" s="34"/>
      <c r="S59" s="34"/>
      <c r="T59" s="29"/>
      <c r="U59" s="35"/>
      <c r="V59" s="35">
        <v>30</v>
      </c>
      <c r="W59" s="35"/>
      <c r="X59" s="29">
        <v>3</v>
      </c>
      <c r="Y59" s="35"/>
      <c r="Z59" s="35"/>
      <c r="AA59" s="35"/>
      <c r="AB59" s="29"/>
      <c r="AC59" s="50">
        <f t="shared" si="16"/>
        <v>30</v>
      </c>
      <c r="AD59" s="55">
        <f t="shared" si="15"/>
        <v>0</v>
      </c>
      <c r="AE59" s="55">
        <f t="shared" si="15"/>
        <v>30</v>
      </c>
      <c r="AF59" s="55">
        <f t="shared" si="15"/>
        <v>0</v>
      </c>
      <c r="AG59" s="133">
        <f t="shared" si="15"/>
        <v>3</v>
      </c>
    </row>
    <row r="60" spans="1:35" s="15" customFormat="1" ht="20.100000000000001" customHeight="1" x14ac:dyDescent="0.2">
      <c r="A60" s="193" t="s">
        <v>126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6"/>
      <c r="N60" s="196"/>
      <c r="O60" s="196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6"/>
      <c r="AC60" s="57">
        <f>SUM(AC61:AC61)</f>
        <v>960</v>
      </c>
      <c r="AD60" s="57">
        <f>AD61</f>
        <v>0</v>
      </c>
      <c r="AE60" s="57">
        <f>AE61</f>
        <v>0</v>
      </c>
      <c r="AF60" s="57">
        <f>AF61</f>
        <v>960</v>
      </c>
      <c r="AG60" s="131">
        <f>AG61</f>
        <v>32</v>
      </c>
    </row>
    <row r="61" spans="1:35" s="14" customFormat="1" ht="20.100000000000001" customHeight="1" x14ac:dyDescent="0.2">
      <c r="A61" s="127">
        <v>39</v>
      </c>
      <c r="B61" s="27" t="s">
        <v>122</v>
      </c>
      <c r="C61" s="180" t="s">
        <v>84</v>
      </c>
      <c r="D61" s="181"/>
      <c r="E61" s="45"/>
      <c r="F61" s="45"/>
      <c r="G61" s="45"/>
      <c r="H61" s="46"/>
      <c r="I61" s="45"/>
      <c r="J61" s="45"/>
      <c r="K61" s="45"/>
      <c r="L61" s="29"/>
      <c r="M61" s="34"/>
      <c r="N61" s="34"/>
      <c r="O61" s="34">
        <v>180</v>
      </c>
      <c r="P61" s="32">
        <v>6</v>
      </c>
      <c r="Q61" s="34"/>
      <c r="R61" s="34"/>
      <c r="S61" s="34">
        <v>240</v>
      </c>
      <c r="T61" s="29">
        <v>8</v>
      </c>
      <c r="U61" s="35"/>
      <c r="V61" s="35"/>
      <c r="W61" s="35">
        <v>210</v>
      </c>
      <c r="X61" s="32">
        <v>7</v>
      </c>
      <c r="Y61" s="35"/>
      <c r="Z61" s="35"/>
      <c r="AA61" s="35">
        <v>330</v>
      </c>
      <c r="AB61" s="109">
        <v>11</v>
      </c>
      <c r="AC61" s="50">
        <f t="shared" ref="AC61" si="17">AD61+AE61+AF61</f>
        <v>960</v>
      </c>
      <c r="AD61" s="55">
        <f t="shared" ref="AD61:AF61" si="18">E61+I61+M61+Q61+U61+Y61</f>
        <v>0</v>
      </c>
      <c r="AE61" s="55">
        <f t="shared" si="18"/>
        <v>0</v>
      </c>
      <c r="AF61" s="55">
        <f t="shared" si="18"/>
        <v>960</v>
      </c>
      <c r="AG61" s="135">
        <f>H61+L61+P61+T61+X61+AB61</f>
        <v>32</v>
      </c>
    </row>
    <row r="62" spans="1:35" s="14" customFormat="1" ht="20.100000000000001" customHeight="1" x14ac:dyDescent="0.2">
      <c r="A62" s="186" t="s">
        <v>111</v>
      </c>
      <c r="B62" s="187"/>
      <c r="C62" s="187"/>
      <c r="D62" s="188"/>
      <c r="E62" s="54">
        <f t="shared" ref="E62:AB62" si="19">SUM(E17:E24,E26:E33,E35:E40,E42:E46,E48:E49,E51:E59,E61:E61)</f>
        <v>44</v>
      </c>
      <c r="F62" s="54">
        <f t="shared" si="19"/>
        <v>500</v>
      </c>
      <c r="G62" s="54">
        <f t="shared" si="19"/>
        <v>60</v>
      </c>
      <c r="H62" s="209">
        <f t="shared" si="19"/>
        <v>31</v>
      </c>
      <c r="I62" s="54">
        <f t="shared" si="19"/>
        <v>90</v>
      </c>
      <c r="J62" s="54">
        <f t="shared" si="19"/>
        <v>495</v>
      </c>
      <c r="K62" s="54">
        <f t="shared" si="19"/>
        <v>30</v>
      </c>
      <c r="L62" s="209">
        <f t="shared" si="19"/>
        <v>29</v>
      </c>
      <c r="M62" s="81">
        <f t="shared" si="19"/>
        <v>30</v>
      </c>
      <c r="N62" s="81">
        <f t="shared" si="19"/>
        <v>330</v>
      </c>
      <c r="O62" s="81">
        <f t="shared" si="19"/>
        <v>180</v>
      </c>
      <c r="P62" s="209">
        <f t="shared" si="19"/>
        <v>29</v>
      </c>
      <c r="Q62" s="81">
        <f t="shared" si="19"/>
        <v>0</v>
      </c>
      <c r="R62" s="81">
        <f t="shared" si="19"/>
        <v>330</v>
      </c>
      <c r="S62" s="81">
        <f t="shared" si="19"/>
        <v>240</v>
      </c>
      <c r="T62" s="209">
        <f t="shared" si="19"/>
        <v>31</v>
      </c>
      <c r="U62" s="137">
        <f t="shared" si="19"/>
        <v>30</v>
      </c>
      <c r="V62" s="137">
        <f t="shared" si="19"/>
        <v>300</v>
      </c>
      <c r="W62" s="137">
        <f t="shared" si="19"/>
        <v>210</v>
      </c>
      <c r="X62" s="209">
        <f t="shared" si="19"/>
        <v>32</v>
      </c>
      <c r="Y62" s="137">
        <f t="shared" si="19"/>
        <v>0</v>
      </c>
      <c r="Z62" s="137">
        <f t="shared" si="19"/>
        <v>180</v>
      </c>
      <c r="AA62" s="137">
        <f t="shared" si="19"/>
        <v>330</v>
      </c>
      <c r="AB62" s="209">
        <f t="shared" si="19"/>
        <v>28</v>
      </c>
      <c r="AC62" s="78">
        <f>AC16+AC25+AC34+AC41+AC47+AC50+AC60</f>
        <v>3379</v>
      </c>
      <c r="AD62" s="79">
        <f>AD60+AD52+AD49+AD43+AD36+AD27+AD16</f>
        <v>99</v>
      </c>
      <c r="AE62" s="79">
        <f>AE60+AE52+AE49+AE43+AE36+AE27+AE16</f>
        <v>480</v>
      </c>
      <c r="AF62" s="79">
        <f>AF60+AF52+AF49+AF43+AF36+AF27+AF16</f>
        <v>990</v>
      </c>
      <c r="AG62" s="136">
        <f>AG16+AG25+AG34+AG41+AG47+AG50+AG60</f>
        <v>180</v>
      </c>
    </row>
    <row r="63" spans="1:35" s="14" customFormat="1" ht="20.100000000000001" customHeight="1" x14ac:dyDescent="0.2">
      <c r="A63" s="186"/>
      <c r="B63" s="187"/>
      <c r="C63" s="187"/>
      <c r="D63" s="188"/>
      <c r="E63" s="168">
        <f>E62+F62+G62</f>
        <v>604</v>
      </c>
      <c r="F63" s="168"/>
      <c r="G63" s="168"/>
      <c r="H63" s="210"/>
      <c r="I63" s="169">
        <f>I62+J62+K62</f>
        <v>615</v>
      </c>
      <c r="J63" s="170"/>
      <c r="K63" s="171"/>
      <c r="L63" s="210"/>
      <c r="M63" s="172">
        <f>M62+N62+O62</f>
        <v>540</v>
      </c>
      <c r="N63" s="173"/>
      <c r="O63" s="174"/>
      <c r="P63" s="210"/>
      <c r="Q63" s="172">
        <f>Q62+R62+S62</f>
        <v>570</v>
      </c>
      <c r="R63" s="173"/>
      <c r="S63" s="174"/>
      <c r="T63" s="210"/>
      <c r="U63" s="182">
        <f>U62+V62+W62</f>
        <v>540</v>
      </c>
      <c r="V63" s="183"/>
      <c r="W63" s="184"/>
      <c r="X63" s="210"/>
      <c r="Y63" s="182">
        <f>Y62+Z62+AA62</f>
        <v>510</v>
      </c>
      <c r="Z63" s="183"/>
      <c r="AA63" s="184"/>
      <c r="AB63" s="210"/>
      <c r="AC63" s="176">
        <f>U64+M64+E64</f>
        <v>3379</v>
      </c>
      <c r="AD63" s="177"/>
      <c r="AE63" s="177"/>
      <c r="AF63" s="177"/>
      <c r="AG63" s="166">
        <f>H62+L62+P62+T62+X62+AB62</f>
        <v>180</v>
      </c>
    </row>
    <row r="64" spans="1:35" s="14" customFormat="1" ht="20.100000000000001" customHeight="1" thickBot="1" x14ac:dyDescent="0.25">
      <c r="A64" s="189"/>
      <c r="B64" s="190"/>
      <c r="C64" s="190"/>
      <c r="D64" s="191"/>
      <c r="E64" s="185">
        <f>E63+I63</f>
        <v>1219</v>
      </c>
      <c r="F64" s="185"/>
      <c r="G64" s="185"/>
      <c r="H64" s="185"/>
      <c r="I64" s="185"/>
      <c r="J64" s="185"/>
      <c r="K64" s="185"/>
      <c r="L64" s="61">
        <f>H62+L62</f>
        <v>60</v>
      </c>
      <c r="M64" s="185">
        <f>M63+Q63</f>
        <v>1110</v>
      </c>
      <c r="N64" s="185"/>
      <c r="O64" s="185"/>
      <c r="P64" s="185"/>
      <c r="Q64" s="185"/>
      <c r="R64" s="185"/>
      <c r="S64" s="185"/>
      <c r="T64" s="61">
        <f>P62+T62</f>
        <v>60</v>
      </c>
      <c r="U64" s="185">
        <f>U63+Y63</f>
        <v>1050</v>
      </c>
      <c r="V64" s="185"/>
      <c r="W64" s="185"/>
      <c r="X64" s="185"/>
      <c r="Y64" s="185"/>
      <c r="Z64" s="185"/>
      <c r="AA64" s="185"/>
      <c r="AB64" s="62">
        <f>X62+AB62</f>
        <v>60</v>
      </c>
      <c r="AC64" s="178"/>
      <c r="AD64" s="179"/>
      <c r="AE64" s="179"/>
      <c r="AF64" s="179"/>
      <c r="AG64" s="167"/>
    </row>
    <row r="65" spans="1:38" s="14" customFormat="1" x14ac:dyDescent="0.2">
      <c r="A65" s="16"/>
      <c r="B65" s="17"/>
      <c r="C65" s="18"/>
      <c r="D65" s="18"/>
      <c r="E65" s="19"/>
      <c r="F65" s="19"/>
      <c r="G65" s="20"/>
      <c r="H65" s="19"/>
      <c r="I65" s="19"/>
      <c r="J65" s="19"/>
      <c r="K65" s="20"/>
      <c r="L65" s="21"/>
      <c r="M65" s="21"/>
      <c r="N65" s="22"/>
      <c r="O65" s="23"/>
      <c r="P65" s="24"/>
      <c r="Q65" s="24"/>
      <c r="R65" s="24"/>
      <c r="S65" s="25"/>
      <c r="T65" s="22"/>
      <c r="U65" s="22"/>
      <c r="V65" s="22"/>
      <c r="W65" s="23"/>
      <c r="X65" s="24"/>
      <c r="Y65" s="24"/>
      <c r="Z65" s="24"/>
      <c r="AA65" s="25"/>
      <c r="AB65" s="26"/>
      <c r="AC65" s="51"/>
      <c r="AD65" s="51"/>
      <c r="AE65" s="51"/>
      <c r="AF65" s="52"/>
      <c r="AG65" s="39"/>
    </row>
    <row r="66" spans="1:38" ht="12.75" customHeight="1" x14ac:dyDescent="0.2">
      <c r="B66" s="207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P66" s="4"/>
      <c r="T66" s="4"/>
      <c r="X66" s="4"/>
      <c r="AB66" s="4"/>
      <c r="AF66" s="53"/>
    </row>
    <row r="68" spans="1:38" x14ac:dyDescent="0.2">
      <c r="B68" s="129"/>
      <c r="P68" s="120"/>
      <c r="T68" s="120"/>
      <c r="X68" s="120"/>
      <c r="AB68" s="120"/>
    </row>
    <row r="69" spans="1:38" x14ac:dyDescent="0.2">
      <c r="P69" s="120"/>
      <c r="T69" s="120"/>
      <c r="X69" s="4"/>
      <c r="AB69" s="120"/>
    </row>
    <row r="70" spans="1:38" x14ac:dyDescent="0.2">
      <c r="B70" s="128"/>
      <c r="P70" s="120"/>
      <c r="T70" s="120"/>
      <c r="X70" s="4"/>
      <c r="AB70" s="120"/>
    </row>
    <row r="71" spans="1:38" x14ac:dyDescent="0.2">
      <c r="P71" s="120"/>
      <c r="T71" s="120"/>
      <c r="X71" s="120"/>
      <c r="AB71" s="120"/>
    </row>
    <row r="72" spans="1:38" s="4" customFormat="1" x14ac:dyDescent="0.2">
      <c r="A72" s="2"/>
      <c r="B72" s="2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3" spans="1:38" s="4" customFormat="1" x14ac:dyDescent="0.2">
      <c r="A73" s="2"/>
      <c r="B73" s="2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4" spans="1:38" s="4" customFormat="1" x14ac:dyDescent="0.2">
      <c r="A74" s="2"/>
      <c r="B74" s="2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6" spans="1:38" s="4" customFormat="1" x14ac:dyDescent="0.2">
      <c r="A76" s="2"/>
      <c r="B76" s="130"/>
      <c r="C76" s="3"/>
      <c r="D76" s="3"/>
      <c r="H76" s="5"/>
      <c r="L76" s="5"/>
      <c r="P76" s="5"/>
      <c r="T76" s="5"/>
      <c r="X76" s="5"/>
      <c r="AB76" s="5"/>
      <c r="AC76" s="7"/>
      <c r="AD76" s="7"/>
      <c r="AE76" s="7"/>
      <c r="AF76" s="7"/>
      <c r="AG76" s="6"/>
      <c r="AH76"/>
      <c r="AI76"/>
      <c r="AJ76"/>
      <c r="AK76"/>
      <c r="AL76"/>
    </row>
    <row r="78" spans="1:38" s="4" customFormat="1" x14ac:dyDescent="0.2">
      <c r="A78" s="2"/>
      <c r="B78" s="2"/>
      <c r="C78" s="3"/>
      <c r="D78" s="3"/>
      <c r="H78" s="5"/>
      <c r="L78" s="5"/>
      <c r="P78" s="5"/>
      <c r="T78" s="5"/>
      <c r="X78" s="5"/>
      <c r="AB78" s="5"/>
      <c r="AC78" s="7"/>
      <c r="AD78" s="7"/>
      <c r="AE78" s="7"/>
      <c r="AF78" s="7"/>
      <c r="AG78" s="6"/>
      <c r="AH78"/>
      <c r="AI78"/>
      <c r="AJ78"/>
      <c r="AK78"/>
      <c r="AL78"/>
    </row>
    <row r="80" spans="1:38" s="4" customFormat="1" x14ac:dyDescent="0.2">
      <c r="A80" s="2"/>
      <c r="B80" s="2"/>
      <c r="C80" s="3"/>
      <c r="D80" s="3"/>
      <c r="H80" s="5"/>
      <c r="L80" s="5"/>
      <c r="P80" s="5"/>
      <c r="T80" s="5"/>
      <c r="X80" s="5"/>
      <c r="AB80" s="5"/>
      <c r="AC80" s="7"/>
      <c r="AD80" s="7"/>
      <c r="AE80" s="7"/>
      <c r="AF80" s="7"/>
      <c r="AG80" s="6"/>
      <c r="AH80"/>
      <c r="AI80"/>
      <c r="AJ80"/>
      <c r="AK80"/>
      <c r="AL80"/>
    </row>
    <row r="83" spans="1:38" s="4" customFormat="1" x14ac:dyDescent="0.2">
      <c r="A83" s="2"/>
      <c r="B83" s="2"/>
      <c r="C83" s="3"/>
      <c r="D83" s="3"/>
      <c r="H83" s="5"/>
      <c r="L83" s="5"/>
      <c r="P83" s="5"/>
      <c r="T83" s="5"/>
      <c r="V83" s="84"/>
      <c r="X83" s="5"/>
      <c r="AB83" s="5"/>
      <c r="AC83" s="7"/>
      <c r="AD83" s="7"/>
      <c r="AE83" s="7"/>
      <c r="AF83" s="7"/>
      <c r="AG83" s="6"/>
      <c r="AH83"/>
      <c r="AI83"/>
      <c r="AJ83"/>
      <c r="AK83"/>
      <c r="AL83"/>
    </row>
  </sheetData>
  <mergeCells count="61"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M13:T13"/>
    <mergeCell ref="U13:AB13"/>
    <mergeCell ref="AC13:AC15"/>
    <mergeCell ref="AD13:AF14"/>
    <mergeCell ref="AG13:AG15"/>
    <mergeCell ref="M14:O14"/>
    <mergeCell ref="AB14:AB15"/>
    <mergeCell ref="Y14:AA14"/>
    <mergeCell ref="P14:P15"/>
    <mergeCell ref="Q14:S14"/>
    <mergeCell ref="T14:T15"/>
    <mergeCell ref="U14:W14"/>
    <mergeCell ref="X14:X15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16:AB16"/>
    <mergeCell ref="A25:AB25"/>
    <mergeCell ref="D26:D33"/>
    <mergeCell ref="A34:AB34"/>
    <mergeCell ref="A47:AB47"/>
    <mergeCell ref="A41:AB41"/>
    <mergeCell ref="A50:AB50"/>
    <mergeCell ref="A60:AB60"/>
    <mergeCell ref="C61:D61"/>
    <mergeCell ref="A62:D64"/>
    <mergeCell ref="H62:H63"/>
    <mergeCell ref="L62:L63"/>
    <mergeCell ref="P62:P63"/>
    <mergeCell ref="T62:T63"/>
    <mergeCell ref="X62:X63"/>
    <mergeCell ref="B66:M66"/>
    <mergeCell ref="AB62:AB63"/>
    <mergeCell ref="E63:G63"/>
    <mergeCell ref="I63:K63"/>
    <mergeCell ref="M63:O63"/>
    <mergeCell ref="Q63:S63"/>
    <mergeCell ref="U63:W63"/>
    <mergeCell ref="Y63:AA63"/>
    <mergeCell ref="AC63:AF64"/>
    <mergeCell ref="AG63:AG64"/>
    <mergeCell ref="E64:K64"/>
    <mergeCell ref="M64:S64"/>
    <mergeCell ref="U64:AA64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17F7A-9EA8-47AD-976C-E26DD17D683B}">
  <ds:schemaRefs>
    <ds:schemaRef ds:uri="http://purl.org/dc/elements/1.1/"/>
    <ds:schemaRef ds:uri="http://schemas.microsoft.com/office/2006/metadata/properties"/>
    <ds:schemaRef ds:uri="6b33d809-1955-4517-9db6-599e61d1c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0998CA-0C63-4F8E-93C5-0E45A9A3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50A44-71DB-428C-891B-0A42AEB689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Filologia naucz ST</vt:lpstr>
      <vt:lpstr>Filologia transl. ST</vt:lpstr>
      <vt:lpstr>Filologia naucz ST od podstaw</vt:lpstr>
      <vt:lpstr>Filologia transl. ST od podstaw</vt:lpstr>
      <vt:lpstr>'Filologia naucz ST'!Obszar_wydruku</vt:lpstr>
      <vt:lpstr>'Filologia naucz ST od podstaw'!Obszar_wydruku</vt:lpstr>
      <vt:lpstr>'Filologia transl. ST'!Obszar_wydruku</vt:lpstr>
      <vt:lpstr>'Filologia transl. ST od podstaw'!Obszar_wydruku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2025-10-02T11:10:44Z</cp:lastPrinted>
  <dcterms:created xsi:type="dcterms:W3CDTF">2007-09-02T18:22:54Z</dcterms:created>
  <dcterms:modified xsi:type="dcterms:W3CDTF">2025-10-17T10:11:39Z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