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I stopień\"/>
    </mc:Choice>
  </mc:AlternateContent>
  <xr:revisionPtr revIDLastSave="0" documentId="13_ncr:1_{B00F34AC-7513-4B7A-971A-43FD3A3BA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_naucz ST" sheetId="8" r:id="rId1"/>
    <sheet name="JA_tr ST" sheetId="9" r:id="rId2"/>
  </sheets>
  <definedNames>
    <definedName name="_xlnm.Print_Area" localSheetId="0">'JA_naucz ST'!$A$1:$AC$53</definedName>
    <definedName name="_xlnm.Print_Area" localSheetId="1">'JA_tr ST'!$A$1:$AC$51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50" i="9" l="1"/>
  <c r="AC49" i="9"/>
  <c r="X50" i="9"/>
  <c r="X49" i="9"/>
  <c r="M51" i="8"/>
  <c r="AC49" i="8" l="1"/>
  <c r="AB49" i="8"/>
  <c r="AA49" i="8"/>
  <c r="Z49" i="8"/>
  <c r="Y49" i="8"/>
  <c r="X49" i="8" l="1"/>
  <c r="AC46" i="9"/>
  <c r="AB46" i="9"/>
  <c r="AA46" i="9"/>
  <c r="Z46" i="9"/>
  <c r="Y46" i="9"/>
  <c r="X46" i="9" s="1"/>
  <c r="AC45" i="9"/>
  <c r="AB45" i="9"/>
  <c r="AA45" i="9"/>
  <c r="Z45" i="9"/>
  <c r="X45" i="9" s="1"/>
  <c r="Y45" i="9"/>
  <c r="AC44" i="9"/>
  <c r="AB44" i="9"/>
  <c r="AA44" i="9"/>
  <c r="Z44" i="9"/>
  <c r="Y44" i="9"/>
  <c r="X44" i="9" s="1"/>
  <c r="AC43" i="9"/>
  <c r="AB43" i="9"/>
  <c r="AA43" i="9"/>
  <c r="Z43" i="9"/>
  <c r="X43" i="9" s="1"/>
  <c r="Y43" i="9"/>
  <c r="AC42" i="9"/>
  <c r="AB42" i="9"/>
  <c r="AA42" i="9"/>
  <c r="Z42" i="9"/>
  <c r="Y42" i="9"/>
  <c r="X42" i="9" s="1"/>
  <c r="AC41" i="9"/>
  <c r="AB41" i="9"/>
  <c r="AA41" i="9"/>
  <c r="Z41" i="9"/>
  <c r="X41" i="9" s="1"/>
  <c r="Y41" i="9"/>
  <c r="AC40" i="9"/>
  <c r="AB40" i="9"/>
  <c r="AA40" i="9"/>
  <c r="Z40" i="9"/>
  <c r="Y40" i="9"/>
  <c r="X40" i="9" s="1"/>
  <c r="AC39" i="9"/>
  <c r="AB39" i="9"/>
  <c r="AA39" i="9"/>
  <c r="Z39" i="9"/>
  <c r="X39" i="9" s="1"/>
  <c r="Y39" i="9"/>
  <c r="AC38" i="9"/>
  <c r="AB38" i="9"/>
  <c r="AA38" i="9"/>
  <c r="Z38" i="9"/>
  <c r="Y38" i="9"/>
  <c r="X38" i="9" s="1"/>
  <c r="AC37" i="9"/>
  <c r="AB37" i="9"/>
  <c r="AA37" i="9"/>
  <c r="Z37" i="9"/>
  <c r="X37" i="9" s="1"/>
  <c r="Y37" i="9"/>
  <c r="AC48" i="9"/>
  <c r="AC47" i="9" s="1"/>
  <c r="AB48" i="9"/>
  <c r="AA48" i="9"/>
  <c r="Z48" i="9"/>
  <c r="Z47" i="9" s="1"/>
  <c r="Y48" i="9"/>
  <c r="Y47" i="9" s="1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B47" i="9"/>
  <c r="AA47" i="9"/>
  <c r="AC35" i="9"/>
  <c r="AB35" i="9"/>
  <c r="AA35" i="9"/>
  <c r="Z35" i="9"/>
  <c r="Y35" i="9"/>
  <c r="AC34" i="9"/>
  <c r="AB34" i="9"/>
  <c r="AA34" i="9"/>
  <c r="Z34" i="9"/>
  <c r="Y34" i="9"/>
  <c r="AC33" i="9"/>
  <c r="AB33" i="9"/>
  <c r="AA33" i="9"/>
  <c r="Z33" i="9"/>
  <c r="Y33" i="9"/>
  <c r="AC31" i="9"/>
  <c r="AB31" i="9"/>
  <c r="AA31" i="9"/>
  <c r="Z31" i="9"/>
  <c r="Y31" i="9"/>
  <c r="AC30" i="9"/>
  <c r="AB30" i="9"/>
  <c r="AA30" i="9"/>
  <c r="Z30" i="9"/>
  <c r="Y30" i="9"/>
  <c r="AC29" i="9"/>
  <c r="AB29" i="9"/>
  <c r="AA29" i="9"/>
  <c r="Z29" i="9"/>
  <c r="Y29" i="9"/>
  <c r="AC28" i="9"/>
  <c r="AB28" i="9"/>
  <c r="AA28" i="9"/>
  <c r="Z28" i="9"/>
  <c r="Y28" i="9"/>
  <c r="AC27" i="9"/>
  <c r="AB27" i="9"/>
  <c r="AA27" i="9"/>
  <c r="Z27" i="9"/>
  <c r="Y27" i="9"/>
  <c r="AC26" i="9"/>
  <c r="AB26" i="9"/>
  <c r="AA26" i="9"/>
  <c r="Z26" i="9"/>
  <c r="Y26" i="9"/>
  <c r="AC24" i="9"/>
  <c r="AB24" i="9"/>
  <c r="AA24" i="9"/>
  <c r="Z24" i="9"/>
  <c r="Y24" i="9"/>
  <c r="AC23" i="9"/>
  <c r="AB23" i="9"/>
  <c r="AA23" i="9"/>
  <c r="Z23" i="9"/>
  <c r="Y23" i="9"/>
  <c r="AC22" i="9"/>
  <c r="AB22" i="9"/>
  <c r="AA22" i="9"/>
  <c r="Z22" i="9"/>
  <c r="Y22" i="9"/>
  <c r="AC20" i="9"/>
  <c r="AB20" i="9"/>
  <c r="AA20" i="9"/>
  <c r="Z20" i="9"/>
  <c r="Y20" i="9"/>
  <c r="AC19" i="9"/>
  <c r="AB19" i="9"/>
  <c r="AA19" i="9"/>
  <c r="Z19" i="9"/>
  <c r="Y19" i="9"/>
  <c r="AC18" i="9"/>
  <c r="AB18" i="9"/>
  <c r="AA18" i="9"/>
  <c r="Z18" i="9"/>
  <c r="Y18" i="9"/>
  <c r="AC17" i="9"/>
  <c r="AB17" i="9"/>
  <c r="AA17" i="9"/>
  <c r="Z17" i="9"/>
  <c r="Y17" i="9"/>
  <c r="AC25" i="9" l="1"/>
  <c r="X28" i="9"/>
  <c r="AB36" i="9"/>
  <c r="Y16" i="9"/>
  <c r="AB25" i="9"/>
  <c r="AC21" i="9"/>
  <c r="Y32" i="9"/>
  <c r="Z36" i="9"/>
  <c r="AB16" i="9"/>
  <c r="AA25" i="9"/>
  <c r="X31" i="9"/>
  <c r="Y25" i="9"/>
  <c r="AA16" i="9"/>
  <c r="AA21" i="9"/>
  <c r="X23" i="9"/>
  <c r="X30" i="9"/>
  <c r="AA36" i="9"/>
  <c r="Z16" i="9"/>
  <c r="X27" i="9"/>
  <c r="X34" i="9"/>
  <c r="Z25" i="9"/>
  <c r="X29" i="9"/>
  <c r="AC32" i="9"/>
  <c r="X22" i="9"/>
  <c r="AA32" i="9"/>
  <c r="AC16" i="9"/>
  <c r="X20" i="9"/>
  <c r="AB32" i="9"/>
  <c r="Y36" i="9"/>
  <c r="N50" i="9"/>
  <c r="Z32" i="9"/>
  <c r="X18" i="9"/>
  <c r="X19" i="9"/>
  <c r="Y21" i="9"/>
  <c r="X26" i="9"/>
  <c r="X36" i="9"/>
  <c r="AB21" i="9"/>
  <c r="X17" i="9"/>
  <c r="Z21" i="9"/>
  <c r="X24" i="9"/>
  <c r="X35" i="9"/>
  <c r="X33" i="9"/>
  <c r="X48" i="9"/>
  <c r="X47" i="9" s="1"/>
  <c r="D50" i="9"/>
  <c r="I50" i="9"/>
  <c r="W51" i="9"/>
  <c r="M51" i="9"/>
  <c r="S50" i="9"/>
  <c r="AB49" i="9" l="1"/>
  <c r="Y49" i="9"/>
  <c r="X16" i="9"/>
  <c r="AA49" i="9"/>
  <c r="X21" i="9"/>
  <c r="Z49" i="9"/>
  <c r="X25" i="9"/>
  <c r="X32" i="9"/>
  <c r="N51" i="9"/>
  <c r="D51" i="9"/>
  <c r="V51" i="8"/>
  <c r="U51" i="8"/>
  <c r="T51" i="8"/>
  <c r="S51" i="8"/>
  <c r="Q51" i="8"/>
  <c r="P51" i="8"/>
  <c r="O51" i="8"/>
  <c r="N51" i="8"/>
  <c r="L51" i="8"/>
  <c r="K51" i="8"/>
  <c r="J51" i="8"/>
  <c r="I51" i="8"/>
  <c r="G51" i="8"/>
  <c r="F51" i="8"/>
  <c r="E51" i="8"/>
  <c r="D51" i="8"/>
  <c r="R51" i="8"/>
  <c r="W51" i="8"/>
  <c r="H51" i="8"/>
  <c r="AC52" i="8" s="1"/>
  <c r="Z42" i="8"/>
  <c r="AC17" i="8"/>
  <c r="AC45" i="8"/>
  <c r="AB45" i="8"/>
  <c r="AA45" i="8"/>
  <c r="Z45" i="8"/>
  <c r="Y45" i="8"/>
  <c r="AC50" i="8"/>
  <c r="AC48" i="8" s="1"/>
  <c r="AB50" i="8"/>
  <c r="AA50" i="8"/>
  <c r="Z50" i="8"/>
  <c r="Y50" i="8"/>
  <c r="AC29" i="8"/>
  <c r="AB29" i="8"/>
  <c r="AA29" i="8"/>
  <c r="Z29" i="8"/>
  <c r="Y29" i="8"/>
  <c r="AC30" i="8"/>
  <c r="AB30" i="8"/>
  <c r="AA30" i="8"/>
  <c r="Z30" i="8"/>
  <c r="Y30" i="8"/>
  <c r="AC31" i="8"/>
  <c r="AB31" i="8"/>
  <c r="AA31" i="8"/>
  <c r="Z31" i="8"/>
  <c r="Y31" i="8"/>
  <c r="AC28" i="8"/>
  <c r="AB28" i="8"/>
  <c r="AA28" i="8"/>
  <c r="Z28" i="8"/>
  <c r="Y28" i="8"/>
  <c r="AC27" i="8"/>
  <c r="AB27" i="8"/>
  <c r="AA27" i="8"/>
  <c r="Z27" i="8"/>
  <c r="Y27" i="8"/>
  <c r="AC20" i="8"/>
  <c r="AB20" i="8"/>
  <c r="AA20" i="8"/>
  <c r="Z20" i="8"/>
  <c r="Y20" i="8"/>
  <c r="AC19" i="8"/>
  <c r="AB19" i="8"/>
  <c r="AA19" i="8"/>
  <c r="Z19" i="8"/>
  <c r="Y19" i="8"/>
  <c r="AC35" i="8"/>
  <c r="AB35" i="8"/>
  <c r="AA35" i="8"/>
  <c r="Z35" i="8"/>
  <c r="Y35" i="8"/>
  <c r="AC34" i="8"/>
  <c r="AB34" i="8"/>
  <c r="AA34" i="8"/>
  <c r="Z34" i="8"/>
  <c r="Y34" i="8"/>
  <c r="AC33" i="8"/>
  <c r="AB33" i="8"/>
  <c r="AA33" i="8"/>
  <c r="Z33" i="8"/>
  <c r="Y33" i="8"/>
  <c r="AC18" i="8"/>
  <c r="AB18" i="8"/>
  <c r="AA18" i="8"/>
  <c r="Z18" i="8"/>
  <c r="Y18" i="8"/>
  <c r="AB17" i="8"/>
  <c r="AA17" i="8"/>
  <c r="Z17" i="8"/>
  <c r="Y17" i="8"/>
  <c r="AC47" i="8"/>
  <c r="AB47" i="8"/>
  <c r="AA47" i="8"/>
  <c r="Z47" i="8"/>
  <c r="Y47" i="8"/>
  <c r="AC46" i="8"/>
  <c r="AB46" i="8"/>
  <c r="AA46" i="8"/>
  <c r="Z46" i="8"/>
  <c r="Y46" i="8"/>
  <c r="AC44" i="8"/>
  <c r="AB44" i="8"/>
  <c r="AA44" i="8"/>
  <c r="Z44" i="8"/>
  <c r="Y44" i="8"/>
  <c r="AC43" i="8"/>
  <c r="AB43" i="8"/>
  <c r="AA43" i="8"/>
  <c r="Z43" i="8"/>
  <c r="Y43" i="8"/>
  <c r="AC42" i="8"/>
  <c r="AB42" i="8"/>
  <c r="AA42" i="8"/>
  <c r="Y42" i="8"/>
  <c r="AC40" i="8"/>
  <c r="AB40" i="8"/>
  <c r="AA40" i="8"/>
  <c r="Z40" i="8"/>
  <c r="Y40" i="8"/>
  <c r="AC39" i="8"/>
  <c r="AB39" i="8"/>
  <c r="AA39" i="8"/>
  <c r="Z39" i="8"/>
  <c r="Y39" i="8"/>
  <c r="X39" i="8" s="1"/>
  <c r="AC38" i="8"/>
  <c r="AB38" i="8"/>
  <c r="AA38" i="8"/>
  <c r="Z38" i="8"/>
  <c r="Y38" i="8"/>
  <c r="AC26" i="8"/>
  <c r="AB26" i="8"/>
  <c r="AA26" i="8"/>
  <c r="Z26" i="8"/>
  <c r="Y26" i="8"/>
  <c r="AC24" i="8"/>
  <c r="AB24" i="8"/>
  <c r="AA24" i="8"/>
  <c r="Z24" i="8"/>
  <c r="Y24" i="8"/>
  <c r="AC23" i="8"/>
  <c r="AB23" i="8"/>
  <c r="AA23" i="8"/>
  <c r="Z23" i="8"/>
  <c r="Y23" i="8"/>
  <c r="AC22" i="8"/>
  <c r="AB22" i="8"/>
  <c r="AA22" i="8"/>
  <c r="Z22" i="8"/>
  <c r="Y22" i="8"/>
  <c r="Z32" i="8" l="1"/>
  <c r="Y32" i="8"/>
  <c r="X30" i="8"/>
  <c r="AA32" i="8"/>
  <c r="AB32" i="8"/>
  <c r="Y41" i="8"/>
  <c r="AC32" i="8"/>
  <c r="AA37" i="8"/>
  <c r="X40" i="8"/>
  <c r="AA41" i="8"/>
  <c r="X38" i="8"/>
  <c r="X37" i="8" s="1"/>
  <c r="Y37" i="8"/>
  <c r="Y36" i="8" s="1"/>
  <c r="Z41" i="8"/>
  <c r="AB37" i="8"/>
  <c r="AB41" i="8"/>
  <c r="AC41" i="8"/>
  <c r="Z37" i="8"/>
  <c r="Z36" i="8" s="1"/>
  <c r="AC37" i="8"/>
  <c r="X31" i="8"/>
  <c r="X50" i="8"/>
  <c r="X48" i="8" s="1"/>
  <c r="X28" i="8"/>
  <c r="X45" i="8"/>
  <c r="X20" i="8"/>
  <c r="Z16" i="8"/>
  <c r="AB16" i="8"/>
  <c r="AC16" i="8"/>
  <c r="Y25" i="8"/>
  <c r="X43" i="8"/>
  <c r="AA16" i="8"/>
  <c r="Z25" i="8"/>
  <c r="X19" i="8"/>
  <c r="X27" i="8"/>
  <c r="X46" i="8"/>
  <c r="Y21" i="8"/>
  <c r="Y51" i="8" s="1"/>
  <c r="AA25" i="8"/>
  <c r="Z21" i="8"/>
  <c r="AB25" i="8"/>
  <c r="X47" i="8"/>
  <c r="AC25" i="8"/>
  <c r="AA21" i="8"/>
  <c r="AB21" i="8"/>
  <c r="AB51" i="8" s="1"/>
  <c r="X44" i="8"/>
  <c r="D52" i="8"/>
  <c r="AC21" i="8"/>
  <c r="X42" i="8"/>
  <c r="Y16" i="8"/>
  <c r="X29" i="8"/>
  <c r="I52" i="8"/>
  <c r="X33" i="8"/>
  <c r="X34" i="8"/>
  <c r="X18" i="8"/>
  <c r="X17" i="8"/>
  <c r="X35" i="8"/>
  <c r="W53" i="8"/>
  <c r="M53" i="8"/>
  <c r="X26" i="8"/>
  <c r="X24" i="8"/>
  <c r="X23" i="8"/>
  <c r="Z48" i="8"/>
  <c r="X22" i="8"/>
  <c r="AB48" i="8"/>
  <c r="S52" i="8"/>
  <c r="Y48" i="8"/>
  <c r="AA48" i="8"/>
  <c r="N52" i="8"/>
  <c r="X32" i="8" l="1"/>
  <c r="AA51" i="8"/>
  <c r="AA36" i="8"/>
  <c r="X41" i="8"/>
  <c r="X36" i="8" s="1"/>
  <c r="AC51" i="8"/>
  <c r="X21" i="8"/>
  <c r="Z51" i="8"/>
  <c r="AB36" i="8"/>
  <c r="AC36" i="8"/>
  <c r="X25" i="8"/>
  <c r="X51" i="8" s="1"/>
  <c r="X16" i="8"/>
  <c r="D53" i="8"/>
  <c r="X52" i="8" s="1"/>
  <c r="N53" i="8"/>
</calcChain>
</file>

<file path=xl/sharedStrings.xml><?xml version="1.0" encoding="utf-8"?>
<sst xmlns="http://schemas.openxmlformats.org/spreadsheetml/2006/main" count="212" uniqueCount="89">
  <si>
    <t xml:space="preserve">PLAN  STUDIÓW  STACJONARNYCH  II stopnia                 </t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</si>
  <si>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</si>
  <si>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</si>
  <si>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</si>
  <si>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</si>
  <si>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</si>
  <si>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</si>
  <si>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</si>
  <si>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</si>
  <si>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</si>
  <si>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</si>
  <si>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</si>
  <si>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</si>
  <si>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</si>
  <si>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</si>
  <si>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</si>
  <si>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4 sem.</t>
  </si>
  <si>
    <t>w.</t>
  </si>
  <si>
    <t>ćw.</t>
  </si>
  <si>
    <t>lab./p.</t>
  </si>
  <si>
    <t>s.</t>
  </si>
  <si>
    <t>Seminarium magisterskie</t>
  </si>
  <si>
    <t>Zo I-IV</t>
  </si>
  <si>
    <t>Zo-IV</t>
  </si>
  <si>
    <t>Egzamin magisterski</t>
  </si>
  <si>
    <t>E IV</t>
  </si>
  <si>
    <t>Praktyczna nauka języka angielskiego/ niemieckiego - kompetencje językowe 1</t>
  </si>
  <si>
    <t>E II, IV</t>
  </si>
  <si>
    <t>Praktyczna nauka języka angielskiego/ niemieckiego - kompetencje językowe 2</t>
  </si>
  <si>
    <t>Praktyczna nauka języka angielskiego/ niemieckiego - kompetencje językowe 3</t>
  </si>
  <si>
    <t>Ochrona własności intelektualnej</t>
  </si>
  <si>
    <t>Zo I</t>
  </si>
  <si>
    <t>Wykład monograficzny</t>
  </si>
  <si>
    <t>Lektorat języka obcego</t>
  </si>
  <si>
    <t>Współczesna literatura niemieckojęzyczna/anglojęzyczna</t>
  </si>
  <si>
    <t>Zo VI</t>
  </si>
  <si>
    <t>Polskie i niemieckie miejsca pamięci / Literatura anglojęzyczna dla dzieci i młodzieży</t>
  </si>
  <si>
    <t>Zo II</t>
  </si>
  <si>
    <t>Bezpieczeństwo i higiena pracy</t>
  </si>
  <si>
    <t>Z I</t>
  </si>
  <si>
    <t>Przygotowanie w zakresie psychologiczno-pedagogicznym</t>
  </si>
  <si>
    <t>Psychologia dla nauczycieli</t>
  </si>
  <si>
    <t>Pedagogika dla nauczycieli</t>
  </si>
  <si>
    <t>Wiedza o akwizycji i nauce języków 2</t>
  </si>
  <si>
    <t>Zo III</t>
  </si>
  <si>
    <t>Warsztat kompetencji społecznych</t>
  </si>
  <si>
    <t>Przygotowanie w zakresie dydaktycznym</t>
  </si>
  <si>
    <t>Literatura i kultura w nauczaniu języka angielskiego/ niemieckiego</t>
  </si>
  <si>
    <t>Gramatyka w nauczaniu języka angielskiego/ niemieckiego</t>
  </si>
  <si>
    <t>Dydaktyka języka angielskiego/ niemieckiego 2</t>
  </si>
  <si>
    <t>Projekt edukacyjny 2</t>
  </si>
  <si>
    <t>Warsztat nauczyciela języka angielskiego/ niemieckiego 2</t>
  </si>
  <si>
    <t>Zo II-III</t>
  </si>
  <si>
    <t>Praktyka w zakresie nauczania języka angielskiego/niemieckiego w szkole ponadpodstawowej</t>
  </si>
  <si>
    <t>Zo IV</t>
  </si>
  <si>
    <t>Przedmiot do wyboru 1 (Pragmatyka komunikacji, Wprowadzenie do onomastyki)</t>
  </si>
  <si>
    <t>Przedmiot do wyboru 2 (Leksykografia w translatoryce i glottodydaktyce, Poststrukturalizm i dekonstrukcja w językoznawstwie - wprowadzenie do postmodernistycznych teorii języka)</t>
  </si>
  <si>
    <t>Wykład ogólnowydziałowy</t>
  </si>
  <si>
    <t>RAZEM</t>
  </si>
  <si>
    <t>specjalizacja: TRANSLATORSKA</t>
  </si>
  <si>
    <t>E I</t>
  </si>
  <si>
    <t>Warsztat tłumacza 2</t>
  </si>
  <si>
    <t>Przekład tekstów użytkowych</t>
  </si>
  <si>
    <t>Przekład tekstów specjalistycznych</t>
  </si>
  <si>
    <t>Zo II-IV</t>
  </si>
  <si>
    <t>Przekład tekstów literackich</t>
  </si>
  <si>
    <t>Komunikacja interpersonalna dla tłumaczy 2</t>
  </si>
  <si>
    <t>Wystąpienia publiczne</t>
  </si>
  <si>
    <t>Tłumaczenia ustne 2</t>
  </si>
  <si>
    <t>Projekt translatorski 2</t>
  </si>
  <si>
    <t>Zo III-IV</t>
  </si>
  <si>
    <t>Praktyka translatorska</t>
  </si>
  <si>
    <t>Moduł 1. Przedmioty interdyscyplinarne</t>
  </si>
  <si>
    <t>Moduł 2. Praktyczna nauka języka angielskiego/niemieckiego</t>
  </si>
  <si>
    <t>Moduł 4. Dyplomowanie</t>
  </si>
  <si>
    <t>Moduł 3. Wiedza o języku i literaturze</t>
  </si>
  <si>
    <t>Moduł 5. (obieralny) Kształcenie nauczycielskie</t>
  </si>
  <si>
    <t>Moduł 6. Praktyka</t>
  </si>
  <si>
    <t>Praca magisterska</t>
  </si>
  <si>
    <t>Moduł 5. Przedmioty kierunkowe w zakresie kształcenia translatorskiego</t>
  </si>
  <si>
    <t>Translatoryka praktyczna</t>
  </si>
  <si>
    <t>Materiały dydaktyczne w nauce języka angielskiego/ niemieckiego 2</t>
  </si>
  <si>
    <t>Technologie informacyjne w pracy tłumacza 2</t>
  </si>
  <si>
    <t>Praktyka psychologiczno-pedagogiczna w szkole ponadpodstawowej</t>
  </si>
  <si>
    <t>obowiązuje I rok od r.a. 2025/2026</t>
  </si>
  <si>
    <t>z dnia 24 czerwca 2025 r.</t>
  </si>
  <si>
    <t>stanowiącego załącznik do Uchwały nr 28/000/2025 Senatu AJP</t>
  </si>
  <si>
    <r>
      <t xml:space="preserve">do </t>
    </r>
    <r>
      <rPr>
        <i/>
        <sz val="10"/>
        <rFont val="Calibri"/>
        <family val="2"/>
        <charset val="238"/>
      </rPr>
      <t>Programu studiów na kierunku filologia - studia drugiego stopnia o profilu praktycznym,</t>
    </r>
    <r>
      <rPr>
        <sz val="10"/>
        <rFont val="Calibri"/>
        <family val="2"/>
        <charset val="238"/>
      </rPr>
      <t xml:space="preserve"> </t>
    </r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</si>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</sst>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i/>
      <sz val="8"/>
      <color indexed="10"/>
      <name val="Arial CE"/>
      <family val="2"/>
      <charset val="238"/>
    </font>
    <font>
      <i/>
      <sz val="7"/>
      <color indexed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rgb="FFFF0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0"/>
      <name val="Arial CE"/>
      <family val="2"/>
      <charset val="238"/>
    </font>
    <font>
      <i/>
      <sz val="6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00B050"/>
      <name val="Calibri"/>
      <family val="2"/>
      <charset val="238"/>
    </font>
    <font>
      <sz val="7.5"/>
      <name val="Arial CE"/>
      <charset val="238"/>
    </font>
    <font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u/>
      <sz val="10"/>
      <name val="Arial"/>
      <family val="2"/>
      <charset val="238"/>
    </font>
    <font>
      <sz val="7.5"/>
      <color rgb="FF000000"/>
      <name val="Arial CE"/>
      <charset val="238"/>
    </font>
    <font>
      <sz val="7.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.5"/>
      <color rgb="FF000000"/>
      <name val="Arial CE"/>
      <family val="2"/>
      <charset val="238"/>
    </font>
    <font>
      <sz val="10"/>
      <color rgb="FFFFC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16" fontId="11" fillId="0" borderId="0" xfId="0" applyNumberFormat="1" applyFont="1"/>
    <xf numFmtId="0" fontId="44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0" xfId="0" applyFont="1"/>
    <xf numFmtId="0" fontId="44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52" fillId="0" borderId="0" xfId="0" applyFont="1" applyAlignment="1">
      <alignment wrapText="1"/>
    </xf>
    <xf numFmtId="0" fontId="30" fillId="8" borderId="1" xfId="0" applyFont="1" applyFill="1" applyBorder="1" applyAlignment="1">
      <alignment horizontal="center" vertical="center" wrapText="1"/>
    </xf>
    <xf numFmtId="0" fontId="46" fillId="0" borderId="0" xfId="0" applyFont="1"/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/>
    </xf>
    <xf numFmtId="0" fontId="30" fillId="4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50" fillId="7" borderId="8" xfId="0" applyFont="1" applyFill="1" applyBorder="1" applyAlignment="1">
      <alignment horizontal="center" vertical="center"/>
    </xf>
    <xf numFmtId="0" fontId="50" fillId="7" borderId="9" xfId="0" applyFont="1" applyFill="1" applyBorder="1" applyAlignment="1">
      <alignment horizontal="center" vertical="center"/>
    </xf>
    <xf numFmtId="0" fontId="50" fillId="7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99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5"/>
  <sheetViews>
    <sheetView tabSelected="1" zoomScaleNormal="100" zoomScalePageLayoutView="125" workbookViewId="0">
      <selection activeCell="A2" sqref="A2:AG2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4" style="6" customWidth="1"/>
    <col min="30" max="30" width="0.140625" customWidth="1"/>
    <col min="31" max="32" width="2.28515625" hidden="1" customWidth="1"/>
    <col min="33" max="33" width="0.140625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8"/>
    </row>
    <row r="2" spans="1:34" x14ac:dyDescent="0.2">
      <c r="A2" s="74" t="s">
        <v>87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8"/>
    </row>
    <row r="3" spans="1:34" x14ac:dyDescent="0.2">
      <c r="A3" s="74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8"/>
    </row>
    <row r="4" spans="1:34" x14ac:dyDescent="0.2">
      <c r="A4" s="74" t="s">
        <v>85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8"/>
    </row>
    <row r="5" spans="1:34" ht="12.75" customHeight="1" x14ac:dyDescent="0.2">
      <c r="A5" s="75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9"/>
    </row>
    <row r="6" spans="1:34" ht="12.7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10"/>
      <c r="AE6" s="10"/>
      <c r="AF6" s="10"/>
      <c r="AG6" s="10"/>
      <c r="AH6" s="10"/>
    </row>
    <row r="7" spans="1:34" x14ac:dyDescent="0.2">
      <c r="A7" s="76" t="s">
        <v>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11"/>
      <c r="AE7" s="11"/>
      <c r="AF7" s="11"/>
      <c r="AG7" s="11"/>
      <c r="AH7" s="11"/>
    </row>
    <row r="8" spans="1:34" ht="15" customHeight="1" x14ac:dyDescent="0.2">
      <c r="A8" s="77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12"/>
      <c r="AE8" s="12"/>
      <c r="AF8" s="12"/>
      <c r="AG8" s="12"/>
      <c r="AH8" s="12"/>
    </row>
    <row r="9" spans="1:34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78" t="s">
        <v>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34" s="14" customFormat="1" ht="12.75" customHeight="1" x14ac:dyDescent="0.2">
      <c r="A13" s="98" t="s">
        <v>5</v>
      </c>
      <c r="B13" s="99" t="s">
        <v>6</v>
      </c>
      <c r="C13" s="100" t="s">
        <v>7</v>
      </c>
      <c r="D13" s="91" t="s">
        <v>8</v>
      </c>
      <c r="E13" s="91"/>
      <c r="F13" s="91"/>
      <c r="G13" s="91"/>
      <c r="H13" s="91"/>
      <c r="I13" s="91"/>
      <c r="J13" s="91"/>
      <c r="K13" s="91"/>
      <c r="L13" s="91"/>
      <c r="M13" s="91"/>
      <c r="N13" s="91" t="s">
        <v>9</v>
      </c>
      <c r="O13" s="91"/>
      <c r="P13" s="91"/>
      <c r="Q13" s="91"/>
      <c r="R13" s="91"/>
      <c r="S13" s="91"/>
      <c r="T13" s="91"/>
      <c r="U13" s="91"/>
      <c r="V13" s="91"/>
      <c r="W13" s="91"/>
      <c r="X13" s="80" t="s">
        <v>10</v>
      </c>
      <c r="Y13" s="81" t="s">
        <v>11</v>
      </c>
      <c r="Z13" s="82"/>
      <c r="AA13" s="82"/>
      <c r="AB13" s="83"/>
      <c r="AC13" s="87" t="s">
        <v>12</v>
      </c>
    </row>
    <row r="14" spans="1:34" s="14" customFormat="1" ht="12.75" customHeight="1" x14ac:dyDescent="0.2">
      <c r="A14" s="98"/>
      <c r="B14" s="99"/>
      <c r="C14" s="100"/>
      <c r="D14" s="88" t="s">
        <v>13</v>
      </c>
      <c r="E14" s="88"/>
      <c r="F14" s="88"/>
      <c r="G14" s="88"/>
      <c r="H14" s="89" t="s">
        <v>12</v>
      </c>
      <c r="I14" s="88" t="s">
        <v>14</v>
      </c>
      <c r="J14" s="88"/>
      <c r="K14" s="88"/>
      <c r="L14" s="88"/>
      <c r="M14" s="89" t="s">
        <v>12</v>
      </c>
      <c r="N14" s="90" t="s">
        <v>15</v>
      </c>
      <c r="O14" s="90"/>
      <c r="P14" s="90"/>
      <c r="Q14" s="90"/>
      <c r="R14" s="89" t="s">
        <v>12</v>
      </c>
      <c r="S14" s="90" t="s">
        <v>16</v>
      </c>
      <c r="T14" s="90"/>
      <c r="U14" s="90"/>
      <c r="V14" s="90"/>
      <c r="W14" s="89" t="s">
        <v>12</v>
      </c>
      <c r="X14" s="80"/>
      <c r="Y14" s="84"/>
      <c r="Z14" s="85"/>
      <c r="AA14" s="85"/>
      <c r="AB14" s="86"/>
      <c r="AC14" s="87"/>
    </row>
    <row r="15" spans="1:34" s="14" customFormat="1" ht="18.95" customHeight="1" x14ac:dyDescent="0.2">
      <c r="A15" s="98"/>
      <c r="B15" s="99"/>
      <c r="C15" s="100"/>
      <c r="D15" s="53" t="s">
        <v>17</v>
      </c>
      <c r="E15" s="53" t="s">
        <v>18</v>
      </c>
      <c r="F15" s="53" t="s">
        <v>19</v>
      </c>
      <c r="G15" s="37" t="s">
        <v>20</v>
      </c>
      <c r="H15" s="89"/>
      <c r="I15" s="53" t="s">
        <v>17</v>
      </c>
      <c r="J15" s="53" t="s">
        <v>18</v>
      </c>
      <c r="K15" s="53" t="s">
        <v>19</v>
      </c>
      <c r="L15" s="37" t="s">
        <v>20</v>
      </c>
      <c r="M15" s="89"/>
      <c r="N15" s="70" t="s">
        <v>17</v>
      </c>
      <c r="O15" s="70" t="s">
        <v>18</v>
      </c>
      <c r="P15" s="66" t="s">
        <v>19</v>
      </c>
      <c r="Q15" s="70" t="s">
        <v>20</v>
      </c>
      <c r="R15" s="89"/>
      <c r="S15" s="70" t="s">
        <v>17</v>
      </c>
      <c r="T15" s="70" t="s">
        <v>18</v>
      </c>
      <c r="U15" s="66" t="s">
        <v>19</v>
      </c>
      <c r="V15" s="70" t="s">
        <v>20</v>
      </c>
      <c r="W15" s="89"/>
      <c r="X15" s="80"/>
      <c r="Y15" s="29" t="s">
        <v>17</v>
      </c>
      <c r="Z15" s="29" t="s">
        <v>18</v>
      </c>
      <c r="AA15" s="29" t="s">
        <v>19</v>
      </c>
      <c r="AB15" s="29" t="s">
        <v>20</v>
      </c>
      <c r="AC15" s="87"/>
    </row>
    <row r="16" spans="1:34" s="14" customFormat="1" ht="20.100000000000001" customHeight="1" x14ac:dyDescent="0.2">
      <c r="A16" s="92" t="s">
        <v>72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31">
        <f>SUM(X17:X20)</f>
        <v>74</v>
      </c>
      <c r="Y16" s="31">
        <f>SUM(Y17:Y20)</f>
        <v>44</v>
      </c>
      <c r="Z16" s="31">
        <f t="shared" ref="Z16:AB16" si="0">SUM(Z17:Z20)</f>
        <v>30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3">
        <v>1</v>
      </c>
      <c r="B17" s="62" t="s">
        <v>38</v>
      </c>
      <c r="C17" s="51" t="s">
        <v>39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18" si="1">Y17+Z17+AB17+AA17</f>
        <v>4</v>
      </c>
      <c r="Y17" s="38">
        <f t="shared" ref="Y17:Y18" si="2">SUM(D17+I17+N17+S17)</f>
        <v>4</v>
      </c>
      <c r="Z17" s="38">
        <f t="shared" ref="Z17:Z18" si="3">SUM(E17+J17+O17+T17)</f>
        <v>0</v>
      </c>
      <c r="AA17" s="38">
        <f t="shared" ref="AA17" si="4">SUM(F17+K17+P17+U17)</f>
        <v>0</v>
      </c>
      <c r="AB17" s="38">
        <f t="shared" ref="AB17:AB18" si="5">SUM(G17+L17+Q17+V17)</f>
        <v>0</v>
      </c>
      <c r="AC17" s="52">
        <f>SUM(H17+M17+R17+W17)</f>
        <v>0</v>
      </c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spans="1:39" s="14" customFormat="1" ht="22.9" customHeight="1" x14ac:dyDescent="0.2">
      <c r="A18" s="63">
        <v>2</v>
      </c>
      <c r="B18" s="62" t="s">
        <v>30</v>
      </c>
      <c r="C18" s="51" t="s">
        <v>31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5"/>
        <v>0</v>
      </c>
      <c r="AC18" s="52">
        <f t="shared" ref="AC18" si="6">SUM(H18+M18+R18+W18)</f>
        <v>1</v>
      </c>
      <c r="AD18" s="59"/>
    </row>
    <row r="19" spans="1:39" s="14" customFormat="1" ht="22.9" customHeight="1" x14ac:dyDescent="0.2">
      <c r="A19" s="63">
        <v>3</v>
      </c>
      <c r="B19" s="62" t="s">
        <v>33</v>
      </c>
      <c r="C19" s="51" t="s">
        <v>31</v>
      </c>
      <c r="D19" s="42"/>
      <c r="E19" s="42">
        <v>30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ref="X19:X20" si="7">Y19+Z19+AB19+AA19</f>
        <v>30</v>
      </c>
      <c r="Y19" s="38">
        <f t="shared" ref="Y19" si="8">SUM(D19+I19+N19+S19)</f>
        <v>0</v>
      </c>
      <c r="Z19" s="38">
        <f t="shared" ref="Z19" si="9">SUM(E19+J19+O19+T19)</f>
        <v>30</v>
      </c>
      <c r="AA19" s="38">
        <f t="shared" ref="AA19" si="10">SUM(F19+K19+P19+U19)</f>
        <v>0</v>
      </c>
      <c r="AB19" s="38">
        <f t="shared" ref="AB19" si="11">SUM(G19+L19+Q19+V19)</f>
        <v>0</v>
      </c>
      <c r="AC19" s="52">
        <f t="shared" ref="AC19" si="12">SUM(H19+M19+R19+W19)</f>
        <v>3</v>
      </c>
    </row>
    <row r="20" spans="1:39" s="14" customFormat="1" ht="21.6" customHeight="1" x14ac:dyDescent="0.2">
      <c r="A20" s="64">
        <v>4</v>
      </c>
      <c r="B20" s="62" t="s">
        <v>57</v>
      </c>
      <c r="C20" s="51" t="s">
        <v>54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30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7"/>
        <v>30</v>
      </c>
      <c r="Y20" s="38">
        <f t="shared" ref="Y20" si="13">D20+I20+N20+S20</f>
        <v>30</v>
      </c>
      <c r="Z20" s="38">
        <f t="shared" ref="Z20" si="14">E20+J20+O20+T20</f>
        <v>0</v>
      </c>
      <c r="AA20" s="38">
        <f t="shared" ref="AA20" si="15">F20+K20+P20+U20</f>
        <v>0</v>
      </c>
      <c r="AB20" s="38">
        <f t="shared" ref="AB20" si="16">G20+L20+Q20+V20</f>
        <v>0</v>
      </c>
      <c r="AC20" s="41">
        <f t="shared" ref="AC20" si="17">H20+M20+R20+W20</f>
        <v>2</v>
      </c>
    </row>
    <row r="21" spans="1:39" s="14" customFormat="1" ht="20.100000000000001" customHeight="1" x14ac:dyDescent="0.2">
      <c r="A21" s="92" t="s">
        <v>73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31">
        <f>SUM(X22:X24)</f>
        <v>360</v>
      </c>
      <c r="Y21" s="31">
        <f>SUM(Y22:Y24)</f>
        <v>0</v>
      </c>
      <c r="Z21" s="31">
        <f t="shared" ref="Z21:AC21" si="18">SUM(Z22:Z24)</f>
        <v>360</v>
      </c>
      <c r="AA21" s="31">
        <f t="shared" si="18"/>
        <v>0</v>
      </c>
      <c r="AB21" s="31">
        <f t="shared" si="18"/>
        <v>0</v>
      </c>
      <c r="AC21" s="31">
        <f t="shared" si="18"/>
        <v>24</v>
      </c>
    </row>
    <row r="22" spans="1:39" s="14" customFormat="1" ht="22.9" customHeight="1" x14ac:dyDescent="0.2">
      <c r="A22" s="63">
        <v>5</v>
      </c>
      <c r="B22" s="62" t="s">
        <v>26</v>
      </c>
      <c r="C22" s="93" t="s">
        <v>27</v>
      </c>
      <c r="D22" s="42"/>
      <c r="E22" s="42">
        <v>30</v>
      </c>
      <c r="F22" s="42"/>
      <c r="G22" s="42"/>
      <c r="H22" s="41">
        <v>2</v>
      </c>
      <c r="I22" s="42"/>
      <c r="J22" s="42">
        <v>30</v>
      </c>
      <c r="K22" s="42"/>
      <c r="L22" s="42"/>
      <c r="M22" s="41">
        <v>2</v>
      </c>
      <c r="N22" s="43"/>
      <c r="O22" s="43">
        <v>30</v>
      </c>
      <c r="P22" s="43"/>
      <c r="Q22" s="43"/>
      <c r="R22" s="41">
        <v>2</v>
      </c>
      <c r="S22" s="43"/>
      <c r="T22" s="43">
        <v>30</v>
      </c>
      <c r="U22" s="43"/>
      <c r="V22" s="43"/>
      <c r="W22" s="41">
        <v>2</v>
      </c>
      <c r="X22" s="40">
        <f t="shared" ref="X22:X30" si="19">Y22+Z22+AB22+AA22</f>
        <v>120</v>
      </c>
      <c r="Y22" s="38">
        <f t="shared" ref="Y22:AC30" si="20">SUM(D22+I22+N22+S22)</f>
        <v>0</v>
      </c>
      <c r="Z22" s="38">
        <f t="shared" si="20"/>
        <v>120</v>
      </c>
      <c r="AA22" s="38">
        <f t="shared" si="20"/>
        <v>0</v>
      </c>
      <c r="AB22" s="38">
        <f t="shared" si="20"/>
        <v>0</v>
      </c>
      <c r="AC22" s="52">
        <f t="shared" si="20"/>
        <v>8</v>
      </c>
      <c r="AD22" s="67"/>
    </row>
    <row r="23" spans="1:39" s="14" customFormat="1" ht="22.9" customHeight="1" x14ac:dyDescent="0.2">
      <c r="A23" s="63">
        <v>6</v>
      </c>
      <c r="B23" s="62" t="s">
        <v>28</v>
      </c>
      <c r="C23" s="93"/>
      <c r="D23" s="42"/>
      <c r="E23" s="42">
        <v>30</v>
      </c>
      <c r="F23" s="42"/>
      <c r="G23" s="42"/>
      <c r="H23" s="41">
        <v>2</v>
      </c>
      <c r="I23" s="42"/>
      <c r="J23" s="42">
        <v>30</v>
      </c>
      <c r="K23" s="42"/>
      <c r="L23" s="42"/>
      <c r="M23" s="41">
        <v>2</v>
      </c>
      <c r="N23" s="43"/>
      <c r="O23" s="43">
        <v>30</v>
      </c>
      <c r="P23" s="43"/>
      <c r="Q23" s="43"/>
      <c r="R23" s="41">
        <v>2</v>
      </c>
      <c r="S23" s="43"/>
      <c r="T23" s="43">
        <v>30</v>
      </c>
      <c r="U23" s="43"/>
      <c r="V23" s="43"/>
      <c r="W23" s="44">
        <v>2</v>
      </c>
      <c r="X23" s="40">
        <f t="shared" si="19"/>
        <v>120</v>
      </c>
      <c r="Y23" s="38">
        <f t="shared" si="20"/>
        <v>0</v>
      </c>
      <c r="Z23" s="38">
        <f t="shared" si="20"/>
        <v>120</v>
      </c>
      <c r="AA23" s="38">
        <f t="shared" si="20"/>
        <v>0</v>
      </c>
      <c r="AB23" s="38">
        <f t="shared" si="20"/>
        <v>0</v>
      </c>
      <c r="AC23" s="52">
        <f t="shared" si="20"/>
        <v>8</v>
      </c>
      <c r="AD23" s="67"/>
    </row>
    <row r="24" spans="1:39" s="14" customFormat="1" ht="22.9" customHeight="1" x14ac:dyDescent="0.25">
      <c r="A24" s="63">
        <v>7</v>
      </c>
      <c r="B24" s="62" t="s">
        <v>29</v>
      </c>
      <c r="C24" s="93"/>
      <c r="D24" s="42"/>
      <c r="E24" s="42">
        <v>30</v>
      </c>
      <c r="F24" s="42"/>
      <c r="G24" s="42"/>
      <c r="H24" s="41">
        <v>2</v>
      </c>
      <c r="I24" s="42"/>
      <c r="J24" s="42">
        <v>30</v>
      </c>
      <c r="K24" s="42"/>
      <c r="L24" s="42"/>
      <c r="M24" s="41">
        <v>2</v>
      </c>
      <c r="N24" s="43"/>
      <c r="O24" s="43">
        <v>30</v>
      </c>
      <c r="P24" s="43"/>
      <c r="Q24" s="43"/>
      <c r="R24" s="41">
        <v>2</v>
      </c>
      <c r="S24" s="43"/>
      <c r="T24" s="43">
        <v>30</v>
      </c>
      <c r="U24" s="43"/>
      <c r="V24" s="43"/>
      <c r="W24" s="44">
        <v>2</v>
      </c>
      <c r="X24" s="40">
        <f t="shared" si="19"/>
        <v>120</v>
      </c>
      <c r="Y24" s="38">
        <f t="shared" si="20"/>
        <v>0</v>
      </c>
      <c r="Z24" s="38">
        <f t="shared" si="20"/>
        <v>120</v>
      </c>
      <c r="AA24" s="38">
        <f t="shared" si="20"/>
        <v>0</v>
      </c>
      <c r="AB24" s="38">
        <f t="shared" si="20"/>
        <v>0</v>
      </c>
      <c r="AC24" s="52">
        <f t="shared" si="20"/>
        <v>8</v>
      </c>
      <c r="AD24" s="56"/>
    </row>
    <row r="25" spans="1:39" s="14" customFormat="1" ht="20.100000000000001" customHeight="1" x14ac:dyDescent="0.2">
      <c r="A25" s="92" t="s">
        <v>75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31">
        <f>SUM(X26:X31)</f>
        <v>180</v>
      </c>
      <c r="Y25" s="31">
        <f>SUM(Y26:Y31)</f>
        <v>135</v>
      </c>
      <c r="Z25" s="31">
        <f t="shared" ref="Z25:AC25" si="21">SUM(Z26:Z31)</f>
        <v>45</v>
      </c>
      <c r="AA25" s="31">
        <f t="shared" si="21"/>
        <v>0</v>
      </c>
      <c r="AB25" s="31">
        <f t="shared" si="21"/>
        <v>0</v>
      </c>
      <c r="AC25" s="31">
        <f t="shared" si="21"/>
        <v>14</v>
      </c>
    </row>
    <row r="26" spans="1:39" s="14" customFormat="1" ht="23.1" customHeight="1" x14ac:dyDescent="0.2">
      <c r="A26" s="63">
        <v>8</v>
      </c>
      <c r="B26" s="62" t="s">
        <v>32</v>
      </c>
      <c r="C26" s="51" t="s">
        <v>31</v>
      </c>
      <c r="D26" s="42">
        <v>30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19"/>
        <v>30</v>
      </c>
      <c r="Y26" s="38">
        <f t="shared" si="20"/>
        <v>30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52">
        <f t="shared" si="20"/>
        <v>2</v>
      </c>
    </row>
    <row r="27" spans="1:39" s="14" customFormat="1" ht="33" customHeight="1" x14ac:dyDescent="0.2">
      <c r="A27" s="64">
        <v>9</v>
      </c>
      <c r="B27" s="62" t="s">
        <v>55</v>
      </c>
      <c r="C27" s="51" t="s">
        <v>31</v>
      </c>
      <c r="D27" s="42">
        <v>30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30</v>
      </c>
      <c r="Y27" s="38">
        <f t="shared" ref="Y27:Y28" si="22">D27+I27+N27+S27</f>
        <v>30</v>
      </c>
      <c r="Z27" s="38">
        <f t="shared" ref="Z27:Z28" si="23">E27+J27+O27+T27</f>
        <v>0</v>
      </c>
      <c r="AA27" s="38">
        <f t="shared" ref="AA27:AA28" si="24">F27+K27+P27+U27</f>
        <v>0</v>
      </c>
      <c r="AB27" s="38">
        <f t="shared" ref="AB27:AB28" si="25">G27+L27+Q27+V27</f>
        <v>0</v>
      </c>
      <c r="AC27" s="41">
        <f t="shared" ref="AC27:AC28" si="26">H27+M27+R27+W27</f>
        <v>2</v>
      </c>
    </row>
    <row r="28" spans="1:39" s="14" customFormat="1" ht="55.5" customHeight="1" x14ac:dyDescent="0.2">
      <c r="A28" s="64">
        <v>10</v>
      </c>
      <c r="B28" s="62" t="s">
        <v>56</v>
      </c>
      <c r="C28" s="51" t="s">
        <v>31</v>
      </c>
      <c r="D28" s="42">
        <v>30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30</v>
      </c>
      <c r="Y28" s="38">
        <f t="shared" si="22"/>
        <v>30</v>
      </c>
      <c r="Z28" s="38">
        <f t="shared" si="23"/>
        <v>0</v>
      </c>
      <c r="AA28" s="38">
        <f t="shared" si="24"/>
        <v>0</v>
      </c>
      <c r="AB28" s="38">
        <f t="shared" si="25"/>
        <v>0</v>
      </c>
      <c r="AC28" s="41">
        <f t="shared" si="26"/>
        <v>2</v>
      </c>
    </row>
    <row r="29" spans="1:39" s="14" customFormat="1" ht="20.100000000000001" customHeight="1" x14ac:dyDescent="0.2">
      <c r="A29" s="64">
        <v>11</v>
      </c>
      <c r="B29" s="68" t="s">
        <v>43</v>
      </c>
      <c r="C29" s="51" t="s">
        <v>44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30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27">Y29+Z29+AB29+AA29</f>
        <v>30</v>
      </c>
      <c r="Y29" s="38">
        <f t="shared" ref="Y29" si="28">SUM(D29+I29+N29+S29)</f>
        <v>0</v>
      </c>
      <c r="Z29" s="38">
        <f t="shared" ref="Z29" si="29">SUM(E29+J29+O29+T29)</f>
        <v>30</v>
      </c>
      <c r="AA29" s="38">
        <f t="shared" ref="AA29" si="30">SUM(F29+K29+P29+U29)</f>
        <v>0</v>
      </c>
      <c r="AB29" s="38">
        <f t="shared" ref="AB29" si="31">SUM(G29+L29+Q29+V29)</f>
        <v>0</v>
      </c>
      <c r="AC29" s="52">
        <f t="shared" ref="AC29" si="32">SUM(H29+M29+R29+W29)</f>
        <v>4</v>
      </c>
    </row>
    <row r="30" spans="1:39" s="14" customFormat="1" ht="29.45" customHeight="1" x14ac:dyDescent="0.2">
      <c r="A30" s="63">
        <v>12</v>
      </c>
      <c r="B30" s="62" t="s">
        <v>36</v>
      </c>
      <c r="C30" s="51" t="s">
        <v>37</v>
      </c>
      <c r="D30" s="42"/>
      <c r="E30" s="42"/>
      <c r="F30" s="42"/>
      <c r="G30" s="42"/>
      <c r="H30" s="41"/>
      <c r="I30" s="42">
        <v>30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19"/>
        <v>30</v>
      </c>
      <c r="Y30" s="38">
        <f t="shared" si="20"/>
        <v>30</v>
      </c>
      <c r="Z30" s="38">
        <f t="shared" si="20"/>
        <v>0</v>
      </c>
      <c r="AA30" s="38">
        <f t="shared" si="20"/>
        <v>0</v>
      </c>
      <c r="AB30" s="38">
        <f t="shared" si="20"/>
        <v>0</v>
      </c>
      <c r="AC30" s="52">
        <f t="shared" si="20"/>
        <v>2</v>
      </c>
      <c r="AD30" s="65"/>
    </row>
    <row r="31" spans="1:39" s="14" customFormat="1" ht="23.1" customHeight="1" x14ac:dyDescent="0.2">
      <c r="A31" s="63">
        <v>13</v>
      </c>
      <c r="B31" s="62" t="s">
        <v>34</v>
      </c>
      <c r="C31" s="51" t="s">
        <v>35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15</v>
      </c>
      <c r="T31" s="43">
        <v>15</v>
      </c>
      <c r="U31" s="43"/>
      <c r="V31" s="43"/>
      <c r="W31" s="44">
        <v>2</v>
      </c>
      <c r="X31" s="40">
        <f t="shared" ref="X31" si="33">Y31+Z31+AB31+AA31</f>
        <v>30</v>
      </c>
      <c r="Y31" s="38">
        <f t="shared" ref="Y31" si="34">SUM(D31+I31+N31+S31)</f>
        <v>15</v>
      </c>
      <c r="Z31" s="38">
        <f t="shared" ref="Z31" si="35">SUM(E31+J31+O31+T31)</f>
        <v>15</v>
      </c>
      <c r="AA31" s="38">
        <f t="shared" ref="AA31" si="36">SUM(F31+K31+P31+U31)</f>
        <v>0</v>
      </c>
      <c r="AB31" s="38">
        <f t="shared" ref="AB31" si="37">SUM(G31+L31+Q31+V31)</f>
        <v>0</v>
      </c>
      <c r="AC31" s="52">
        <f t="shared" ref="AC31" si="38">SUM(H31+M31+R31+W31)</f>
        <v>2</v>
      </c>
    </row>
    <row r="32" spans="1:39" s="14" customFormat="1" ht="20.100000000000001" customHeight="1" x14ac:dyDescent="0.2">
      <c r="A32" s="92" t="s">
        <v>74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31">
        <f>SUM(X33:X35)</f>
        <v>120</v>
      </c>
      <c r="Y32" s="31">
        <f>SUM(Y33:Y35)</f>
        <v>0</v>
      </c>
      <c r="Z32" s="31">
        <f t="shared" ref="Z32:AC32" si="39">SUM(Z33:Z35)</f>
        <v>0</v>
      </c>
      <c r="AA32" s="31">
        <f t="shared" si="39"/>
        <v>0</v>
      </c>
      <c r="AB32" s="31">
        <f t="shared" si="39"/>
        <v>120</v>
      </c>
      <c r="AC32" s="31">
        <f t="shared" si="39"/>
        <v>22</v>
      </c>
    </row>
    <row r="33" spans="1:35" s="14" customFormat="1" ht="22.9" customHeight="1" x14ac:dyDescent="0.2">
      <c r="A33" s="63">
        <v>14</v>
      </c>
      <c r="B33" s="62" t="s">
        <v>21</v>
      </c>
      <c r="C33" s="51" t="s">
        <v>22</v>
      </c>
      <c r="D33" s="42"/>
      <c r="E33" s="42"/>
      <c r="F33" s="42"/>
      <c r="G33" s="42">
        <v>30</v>
      </c>
      <c r="H33" s="41">
        <v>3</v>
      </c>
      <c r="I33" s="42"/>
      <c r="J33" s="42"/>
      <c r="K33" s="42"/>
      <c r="L33" s="42">
        <v>30</v>
      </c>
      <c r="M33" s="41">
        <v>3</v>
      </c>
      <c r="N33" s="43"/>
      <c r="O33" s="43"/>
      <c r="P33" s="43"/>
      <c r="Q33" s="43">
        <v>30</v>
      </c>
      <c r="R33" s="41">
        <v>3</v>
      </c>
      <c r="S33" s="43"/>
      <c r="T33" s="43"/>
      <c r="U33" s="43"/>
      <c r="V33" s="43">
        <v>30</v>
      </c>
      <c r="W33" s="41">
        <v>3</v>
      </c>
      <c r="X33" s="40">
        <f>Y33+Z33+AB33+AA33</f>
        <v>120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120</v>
      </c>
      <c r="AC33" s="52">
        <f>SUM(H33+M33+R33+W33)</f>
        <v>12</v>
      </c>
    </row>
    <row r="34" spans="1:35" s="14" customFormat="1" ht="22.9" customHeight="1" x14ac:dyDescent="0.2">
      <c r="A34" s="63">
        <v>15</v>
      </c>
      <c r="B34" s="58" t="s">
        <v>78</v>
      </c>
      <c r="C34" s="51" t="s">
        <v>23</v>
      </c>
      <c r="D34" s="42"/>
      <c r="E34" s="42"/>
      <c r="F34" s="42"/>
      <c r="G34" s="42"/>
      <c r="H34" s="41"/>
      <c r="I34" s="42"/>
      <c r="J34" s="42"/>
      <c r="K34" s="42"/>
      <c r="L34" s="42"/>
      <c r="M34" s="41"/>
      <c r="N34" s="43"/>
      <c r="O34" s="43"/>
      <c r="P34" s="43"/>
      <c r="Q34" s="43"/>
      <c r="R34" s="41"/>
      <c r="S34" s="43"/>
      <c r="T34" s="43"/>
      <c r="U34" s="43"/>
      <c r="V34" s="43"/>
      <c r="W34" s="41">
        <v>6</v>
      </c>
      <c r="X34" s="40">
        <f>Y34+Z34+AB34+AA34</f>
        <v>0</v>
      </c>
      <c r="Y34" s="38">
        <f t="shared" ref="Y34" si="40">SUM(D34+I34+N34+S34)</f>
        <v>0</v>
      </c>
      <c r="Z34" s="38">
        <f t="shared" ref="Z34" si="41">SUM(E34+J34+O34+T34)</f>
        <v>0</v>
      </c>
      <c r="AA34" s="38">
        <f t="shared" ref="AA34:AC35" si="42">SUM(F34+K34+P34+U34)</f>
        <v>0</v>
      </c>
      <c r="AB34" s="38">
        <f t="shared" si="42"/>
        <v>0</v>
      </c>
      <c r="AC34" s="52">
        <f t="shared" si="42"/>
        <v>6</v>
      </c>
    </row>
    <row r="35" spans="1:35" s="14" customFormat="1" ht="22.9" customHeight="1" x14ac:dyDescent="0.2">
      <c r="A35" s="63">
        <v>16</v>
      </c>
      <c r="B35" s="62" t="s">
        <v>24</v>
      </c>
      <c r="C35" s="51" t="s">
        <v>25</v>
      </c>
      <c r="D35" s="42"/>
      <c r="E35" s="42"/>
      <c r="F35" s="42"/>
      <c r="G35" s="42"/>
      <c r="H35" s="41"/>
      <c r="I35" s="42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1">
        <v>4</v>
      </c>
      <c r="X35" s="40">
        <f>Y35+Z35+AB35+AA35</f>
        <v>0</v>
      </c>
      <c r="Y35" s="38">
        <f>SUM(D35+I35+N35+S35)</f>
        <v>0</v>
      </c>
      <c r="Z35" s="38">
        <f>SUM(E35+J35+O35+T35)</f>
        <v>0</v>
      </c>
      <c r="AA35" s="38">
        <f t="shared" si="42"/>
        <v>0</v>
      </c>
      <c r="AB35" s="38">
        <f t="shared" si="42"/>
        <v>0</v>
      </c>
      <c r="AC35" s="52">
        <f t="shared" si="42"/>
        <v>4</v>
      </c>
      <c r="AD35" s="55"/>
    </row>
    <row r="36" spans="1:35" s="14" customFormat="1" ht="20.100000000000001" customHeight="1" x14ac:dyDescent="0.2">
      <c r="A36" s="94" t="s">
        <v>76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31">
        <f>SUM(X37,X41)</f>
        <v>390</v>
      </c>
      <c r="Y36" s="31">
        <f>SUM(Y37,Y41)</f>
        <v>0</v>
      </c>
      <c r="Z36" s="31">
        <f t="shared" ref="Z36:AC36" si="43">SUM(Z37,Z41)</f>
        <v>390</v>
      </c>
      <c r="AA36" s="31">
        <f t="shared" si="43"/>
        <v>0</v>
      </c>
      <c r="AB36" s="31">
        <f t="shared" si="43"/>
        <v>0</v>
      </c>
      <c r="AC36" s="31">
        <f t="shared" si="43"/>
        <v>45</v>
      </c>
    </row>
    <row r="37" spans="1:35" s="14" customFormat="1" ht="20.100000000000001" customHeight="1" x14ac:dyDescent="0.2">
      <c r="A37" s="95" t="s">
        <v>40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31">
        <f>SUM(X38:X40)</f>
        <v>90</v>
      </c>
      <c r="Y37" s="31">
        <f>SUM(Y38:Y40)</f>
        <v>0</v>
      </c>
      <c r="Z37" s="31">
        <f t="shared" ref="Z37" si="44">SUM(Z38:Z40)</f>
        <v>90</v>
      </c>
      <c r="AA37" s="31">
        <f t="shared" ref="AA37" si="45">SUM(AA38:AA40)</f>
        <v>0</v>
      </c>
      <c r="AB37" s="31">
        <f t="shared" ref="AB37" si="46">SUM(AB38:AB40)</f>
        <v>0</v>
      </c>
      <c r="AC37" s="31">
        <f t="shared" ref="AC37" si="47">SUM(AC38:AC40)</f>
        <v>9</v>
      </c>
    </row>
    <row r="38" spans="1:35" s="14" customFormat="1" ht="20.100000000000001" customHeight="1" x14ac:dyDescent="0.2">
      <c r="A38" s="64">
        <v>17</v>
      </c>
      <c r="B38" s="68" t="s">
        <v>41</v>
      </c>
      <c r="C38" s="51" t="s">
        <v>37</v>
      </c>
      <c r="D38" s="42"/>
      <c r="E38" s="42"/>
      <c r="F38" s="42"/>
      <c r="G38" s="47"/>
      <c r="H38" s="41"/>
      <c r="I38" s="42"/>
      <c r="J38" s="42">
        <v>30</v>
      </c>
      <c r="K38" s="42"/>
      <c r="L38" s="42"/>
      <c r="M38" s="39">
        <v>3</v>
      </c>
      <c r="N38" s="43"/>
      <c r="O38" s="43"/>
      <c r="P38" s="43"/>
      <c r="Q38" s="43"/>
      <c r="R38" s="48"/>
      <c r="S38" s="43"/>
      <c r="T38" s="43"/>
      <c r="U38" s="43"/>
      <c r="V38" s="43"/>
      <c r="W38" s="44"/>
      <c r="X38" s="40">
        <f>Y38+Z38+AB38+AA38</f>
        <v>30</v>
      </c>
      <c r="Y38" s="38">
        <f t="shared" ref="Y38:AC40" si="48">SUM(D38+I38+N38+S38)</f>
        <v>0</v>
      </c>
      <c r="Z38" s="38">
        <f t="shared" si="48"/>
        <v>30</v>
      </c>
      <c r="AA38" s="38">
        <f t="shared" si="48"/>
        <v>0</v>
      </c>
      <c r="AB38" s="38">
        <f t="shared" si="48"/>
        <v>0</v>
      </c>
      <c r="AC38" s="52">
        <f t="shared" si="48"/>
        <v>3</v>
      </c>
    </row>
    <row r="39" spans="1:35" s="14" customFormat="1" ht="20.100000000000001" customHeight="1" x14ac:dyDescent="0.2">
      <c r="A39" s="64">
        <v>18</v>
      </c>
      <c r="B39" s="68" t="s">
        <v>42</v>
      </c>
      <c r="C39" s="51" t="s">
        <v>37</v>
      </c>
      <c r="D39" s="42"/>
      <c r="E39" s="42"/>
      <c r="F39" s="42"/>
      <c r="G39" s="47"/>
      <c r="H39" s="41"/>
      <c r="I39" s="42"/>
      <c r="J39" s="42">
        <v>30</v>
      </c>
      <c r="K39" s="42"/>
      <c r="L39" s="42"/>
      <c r="M39" s="39">
        <v>3</v>
      </c>
      <c r="N39" s="43"/>
      <c r="O39" s="43"/>
      <c r="P39" s="43"/>
      <c r="Q39" s="43"/>
      <c r="R39" s="48"/>
      <c r="S39" s="43"/>
      <c r="T39" s="43"/>
      <c r="U39" s="43"/>
      <c r="V39" s="43"/>
      <c r="W39" s="44"/>
      <c r="X39" s="40">
        <f>Y39+Z39+AB39+AA39</f>
        <v>30</v>
      </c>
      <c r="Y39" s="38">
        <f t="shared" si="48"/>
        <v>0</v>
      </c>
      <c r="Z39" s="38">
        <f t="shared" si="48"/>
        <v>30</v>
      </c>
      <c r="AA39" s="38">
        <f t="shared" si="48"/>
        <v>0</v>
      </c>
      <c r="AB39" s="38">
        <f t="shared" si="48"/>
        <v>0</v>
      </c>
      <c r="AC39" s="52">
        <f t="shared" si="48"/>
        <v>3</v>
      </c>
    </row>
    <row r="40" spans="1:35" s="14" customFormat="1" ht="20.100000000000001" customHeight="1" x14ac:dyDescent="0.2">
      <c r="A40" s="64">
        <v>19</v>
      </c>
      <c r="B40" s="69" t="s">
        <v>45</v>
      </c>
      <c r="C40" s="51" t="s">
        <v>37</v>
      </c>
      <c r="D40" s="42"/>
      <c r="E40" s="42"/>
      <c r="F40" s="42"/>
      <c r="G40" s="47"/>
      <c r="H40" s="41"/>
      <c r="I40" s="42"/>
      <c r="J40" s="42">
        <v>30</v>
      </c>
      <c r="K40" s="42"/>
      <c r="L40" s="42"/>
      <c r="M40" s="39">
        <v>3</v>
      </c>
      <c r="N40" s="43"/>
      <c r="O40" s="43"/>
      <c r="P40" s="43"/>
      <c r="Q40" s="43"/>
      <c r="R40" s="49"/>
      <c r="S40" s="43"/>
      <c r="T40" s="43"/>
      <c r="U40" s="43"/>
      <c r="V40" s="43"/>
      <c r="W40" s="44"/>
      <c r="X40" s="40">
        <f>Y40+Z40+AB40+AA40</f>
        <v>30</v>
      </c>
      <c r="Y40" s="38">
        <f t="shared" si="48"/>
        <v>0</v>
      </c>
      <c r="Z40" s="38">
        <f t="shared" si="48"/>
        <v>30</v>
      </c>
      <c r="AA40" s="38">
        <f t="shared" si="48"/>
        <v>0</v>
      </c>
      <c r="AB40" s="38">
        <f t="shared" si="48"/>
        <v>0</v>
      </c>
      <c r="AC40" s="52">
        <f t="shared" si="48"/>
        <v>3</v>
      </c>
    </row>
    <row r="41" spans="1:35" s="14" customFormat="1" ht="20.100000000000001" customHeight="1" x14ac:dyDescent="0.2">
      <c r="A41" s="95" t="s">
        <v>46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31">
        <f>SUM(X42:X47)</f>
        <v>300</v>
      </c>
      <c r="Y41" s="31">
        <f>SUM(Y42:Y47)</f>
        <v>0</v>
      </c>
      <c r="Z41" s="31">
        <f t="shared" ref="Z41:AC41" si="49">SUM(Z42:Z47)</f>
        <v>300</v>
      </c>
      <c r="AA41" s="31">
        <f t="shared" si="49"/>
        <v>0</v>
      </c>
      <c r="AB41" s="31">
        <f t="shared" si="49"/>
        <v>0</v>
      </c>
      <c r="AC41" s="31">
        <f t="shared" si="49"/>
        <v>36</v>
      </c>
    </row>
    <row r="42" spans="1:35" s="14" customFormat="1" ht="20.100000000000001" customHeight="1" x14ac:dyDescent="0.2">
      <c r="A42" s="64">
        <v>20</v>
      </c>
      <c r="B42" s="68" t="s">
        <v>81</v>
      </c>
      <c r="C42" s="51" t="s">
        <v>31</v>
      </c>
      <c r="D42" s="42"/>
      <c r="E42" s="42">
        <v>30</v>
      </c>
      <c r="F42" s="42"/>
      <c r="G42" s="42"/>
      <c r="H42" s="41">
        <v>3</v>
      </c>
      <c r="I42" s="42"/>
      <c r="J42" s="42"/>
      <c r="K42" s="42"/>
      <c r="L42" s="42"/>
      <c r="M42" s="41"/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ref="X42:X47" si="50">Y42+Z42+AB42+AA42</f>
        <v>30</v>
      </c>
      <c r="Y42" s="38">
        <f t="shared" ref="Y42:AC42" si="51">SUM(D42+I42+N42+S42)</f>
        <v>0</v>
      </c>
      <c r="Z42" s="38">
        <f>SUM(E42+J42+O42+T42)</f>
        <v>30</v>
      </c>
      <c r="AA42" s="38">
        <f t="shared" si="51"/>
        <v>0</v>
      </c>
      <c r="AB42" s="38">
        <f t="shared" si="51"/>
        <v>0</v>
      </c>
      <c r="AC42" s="52">
        <f t="shared" si="51"/>
        <v>3</v>
      </c>
    </row>
    <row r="43" spans="1:35" s="14" customFormat="1" ht="20.100000000000001" customHeight="1" x14ac:dyDescent="0.2">
      <c r="A43" s="64">
        <v>21</v>
      </c>
      <c r="B43" s="68" t="s">
        <v>47</v>
      </c>
      <c r="C43" s="51" t="s">
        <v>31</v>
      </c>
      <c r="D43" s="42"/>
      <c r="E43" s="42">
        <v>30</v>
      </c>
      <c r="F43" s="42"/>
      <c r="G43" s="42"/>
      <c r="H43" s="41">
        <v>4</v>
      </c>
      <c r="I43" s="45"/>
      <c r="J43" s="42"/>
      <c r="K43" s="42"/>
      <c r="L43" s="42"/>
      <c r="M43" s="41"/>
      <c r="N43" s="43"/>
      <c r="O43" s="43"/>
      <c r="P43" s="43"/>
      <c r="Q43" s="43"/>
      <c r="R43" s="44"/>
      <c r="S43" s="43"/>
      <c r="T43" s="43"/>
      <c r="U43" s="43"/>
      <c r="V43" s="43"/>
      <c r="W43" s="44"/>
      <c r="X43" s="40">
        <f t="shared" si="50"/>
        <v>30</v>
      </c>
      <c r="Y43" s="38">
        <f>SUM(D43+I43+N43+S43)</f>
        <v>0</v>
      </c>
      <c r="Z43" s="38">
        <f>SUM(E43+J43+O43+T43)</f>
        <v>30</v>
      </c>
      <c r="AA43" s="38">
        <f>SUM(F43+K43+P43+U43)</f>
        <v>0</v>
      </c>
      <c r="AB43" s="38">
        <f>SUM(G43+L43+Q43+V43)</f>
        <v>0</v>
      </c>
      <c r="AC43" s="52">
        <f>SUM(H43+M43+R43+W43)</f>
        <v>4</v>
      </c>
    </row>
    <row r="44" spans="1:35" s="14" customFormat="1" ht="20.100000000000001" customHeight="1" x14ac:dyDescent="0.2">
      <c r="A44" s="64">
        <v>22</v>
      </c>
      <c r="B44" s="68" t="s">
        <v>48</v>
      </c>
      <c r="C44" s="51" t="s">
        <v>31</v>
      </c>
      <c r="D44" s="42"/>
      <c r="E44" s="42">
        <v>30</v>
      </c>
      <c r="F44" s="42"/>
      <c r="G44" s="42"/>
      <c r="H44" s="41">
        <v>4</v>
      </c>
      <c r="I44" s="45"/>
      <c r="J44" s="42"/>
      <c r="K44" s="42"/>
      <c r="L44" s="42"/>
      <c r="M44" s="41"/>
      <c r="N44" s="43"/>
      <c r="O44" s="43"/>
      <c r="P44" s="43"/>
      <c r="Q44" s="43"/>
      <c r="R44" s="44"/>
      <c r="S44" s="43"/>
      <c r="T44" s="43"/>
      <c r="U44" s="43"/>
      <c r="V44" s="43"/>
      <c r="W44" s="44"/>
      <c r="X44" s="40">
        <f t="shared" si="50"/>
        <v>30</v>
      </c>
      <c r="Y44" s="38">
        <f t="shared" ref="Y44:AC47" si="52">SUM(D44+I44+N44+S44)</f>
        <v>0</v>
      </c>
      <c r="Z44" s="38">
        <f t="shared" si="52"/>
        <v>30</v>
      </c>
      <c r="AA44" s="38">
        <f t="shared" si="52"/>
        <v>0</v>
      </c>
      <c r="AB44" s="38">
        <f t="shared" si="52"/>
        <v>0</v>
      </c>
      <c r="AC44" s="52">
        <f t="shared" si="52"/>
        <v>4</v>
      </c>
      <c r="AI44" s="57"/>
    </row>
    <row r="45" spans="1:35" s="14" customFormat="1" ht="20.100000000000001" customHeight="1" x14ac:dyDescent="0.2">
      <c r="A45" s="64">
        <v>23</v>
      </c>
      <c r="B45" s="68" t="s">
        <v>51</v>
      </c>
      <c r="C45" s="51" t="s">
        <v>52</v>
      </c>
      <c r="D45" s="42"/>
      <c r="E45" s="42"/>
      <c r="F45" s="42"/>
      <c r="G45" s="42"/>
      <c r="H45" s="41"/>
      <c r="I45" s="42"/>
      <c r="J45" s="42">
        <v>30</v>
      </c>
      <c r="K45" s="42"/>
      <c r="L45" s="42"/>
      <c r="M45" s="41">
        <v>3</v>
      </c>
      <c r="N45" s="43"/>
      <c r="O45" s="43">
        <v>30</v>
      </c>
      <c r="P45" s="43"/>
      <c r="Q45" s="43"/>
      <c r="R45" s="41">
        <v>4</v>
      </c>
      <c r="S45" s="43"/>
      <c r="T45" s="43"/>
      <c r="U45" s="43"/>
      <c r="V45" s="43"/>
      <c r="W45" s="44"/>
      <c r="X45" s="40">
        <f t="shared" si="50"/>
        <v>60</v>
      </c>
      <c r="Y45" s="38">
        <f t="shared" ref="Y45" si="53">SUM(D45+I45+N45+S45)</f>
        <v>0</v>
      </c>
      <c r="Z45" s="38">
        <f t="shared" ref="Z45" si="54">SUM(E45+J45+O45+T45)</f>
        <v>60</v>
      </c>
      <c r="AA45" s="38">
        <f t="shared" ref="AA45" si="55">SUM(F45+K45+P45+U45)</f>
        <v>0</v>
      </c>
      <c r="AB45" s="38">
        <f t="shared" ref="AB45" si="56">SUM(G45+L45+Q45+V45)</f>
        <v>0</v>
      </c>
      <c r="AC45" s="52">
        <f t="shared" ref="AC45" si="57">SUM(H45+M45+R45+W45)</f>
        <v>7</v>
      </c>
    </row>
    <row r="46" spans="1:35" s="14" customFormat="1" ht="20.100000000000001" customHeight="1" x14ac:dyDescent="0.2">
      <c r="A46" s="64">
        <v>24</v>
      </c>
      <c r="B46" s="68" t="s">
        <v>50</v>
      </c>
      <c r="C46" s="51" t="s">
        <v>44</v>
      </c>
      <c r="D46" s="42"/>
      <c r="E46" s="42"/>
      <c r="F46" s="42"/>
      <c r="G46" s="42"/>
      <c r="H46" s="41"/>
      <c r="I46" s="42"/>
      <c r="J46" s="42">
        <v>30</v>
      </c>
      <c r="K46" s="42"/>
      <c r="L46" s="42"/>
      <c r="M46" s="41">
        <v>3</v>
      </c>
      <c r="N46" s="43"/>
      <c r="O46" s="43">
        <v>30</v>
      </c>
      <c r="P46" s="43"/>
      <c r="Q46" s="43"/>
      <c r="R46" s="44">
        <v>4</v>
      </c>
      <c r="S46" s="43"/>
      <c r="T46" s="43"/>
      <c r="U46" s="43"/>
      <c r="V46" s="43"/>
      <c r="W46" s="44"/>
      <c r="X46" s="40">
        <f t="shared" si="50"/>
        <v>60</v>
      </c>
      <c r="Y46" s="38">
        <f t="shared" si="52"/>
        <v>0</v>
      </c>
      <c r="Z46" s="38">
        <f t="shared" si="52"/>
        <v>60</v>
      </c>
      <c r="AA46" s="38">
        <f t="shared" si="52"/>
        <v>0</v>
      </c>
      <c r="AB46" s="38">
        <f t="shared" si="52"/>
        <v>0</v>
      </c>
      <c r="AC46" s="52">
        <f t="shared" si="52"/>
        <v>7</v>
      </c>
    </row>
    <row r="47" spans="1:35" s="14" customFormat="1" ht="20.100000000000001" customHeight="1" x14ac:dyDescent="0.2">
      <c r="A47" s="64">
        <v>25</v>
      </c>
      <c r="B47" s="68" t="s">
        <v>49</v>
      </c>
      <c r="C47" s="51" t="s">
        <v>25</v>
      </c>
      <c r="D47" s="42"/>
      <c r="E47" s="42"/>
      <c r="F47" s="42"/>
      <c r="G47" s="47"/>
      <c r="H47" s="41"/>
      <c r="I47" s="42"/>
      <c r="J47" s="42">
        <v>30</v>
      </c>
      <c r="K47" s="42"/>
      <c r="L47" s="42"/>
      <c r="M47" s="39">
        <v>3</v>
      </c>
      <c r="N47" s="43"/>
      <c r="O47" s="43">
        <v>30</v>
      </c>
      <c r="P47" s="43"/>
      <c r="Q47" s="43"/>
      <c r="R47" s="49">
        <v>4</v>
      </c>
      <c r="S47" s="43"/>
      <c r="T47" s="43">
        <v>30</v>
      </c>
      <c r="U47" s="43"/>
      <c r="V47" s="43"/>
      <c r="W47" s="44">
        <v>4</v>
      </c>
      <c r="X47" s="40">
        <f t="shared" si="50"/>
        <v>90</v>
      </c>
      <c r="Y47" s="38">
        <f t="shared" si="52"/>
        <v>0</v>
      </c>
      <c r="Z47" s="38">
        <f t="shared" si="52"/>
        <v>90</v>
      </c>
      <c r="AA47" s="38">
        <f t="shared" si="52"/>
        <v>0</v>
      </c>
      <c r="AB47" s="38">
        <f t="shared" si="52"/>
        <v>0</v>
      </c>
      <c r="AC47" s="52">
        <f t="shared" si="52"/>
        <v>11</v>
      </c>
    </row>
    <row r="48" spans="1:35" s="15" customFormat="1" ht="20.100000000000001" customHeight="1" x14ac:dyDescent="0.2">
      <c r="A48" s="111" t="s">
        <v>77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32">
        <f t="shared" ref="X48:AB48" si="58">SUM(X50:X50)</f>
        <v>60</v>
      </c>
      <c r="Y48" s="31">
        <f t="shared" si="58"/>
        <v>0</v>
      </c>
      <c r="Z48" s="31">
        <f t="shared" si="58"/>
        <v>0</v>
      </c>
      <c r="AA48" s="31">
        <f t="shared" si="58"/>
        <v>60</v>
      </c>
      <c r="AB48" s="31">
        <f t="shared" si="58"/>
        <v>0</v>
      </c>
      <c r="AC48" s="31">
        <f>SUM(AC49:AC50)</f>
        <v>9</v>
      </c>
    </row>
    <row r="49" spans="1:29" s="14" customFormat="1" ht="31.9" customHeight="1" x14ac:dyDescent="0.2">
      <c r="A49" s="64">
        <v>26</v>
      </c>
      <c r="B49" s="68" t="s">
        <v>83</v>
      </c>
      <c r="C49" s="51" t="s">
        <v>54</v>
      </c>
      <c r="D49" s="45"/>
      <c r="E49" s="42"/>
      <c r="F49" s="42"/>
      <c r="G49" s="42"/>
      <c r="H49" s="41"/>
      <c r="I49" s="42"/>
      <c r="J49" s="42"/>
      <c r="K49" s="42">
        <v>20</v>
      </c>
      <c r="L49" s="42"/>
      <c r="M49" s="41">
        <v>1</v>
      </c>
      <c r="N49" s="43"/>
      <c r="O49" s="43"/>
      <c r="P49" s="43"/>
      <c r="Q49" s="43"/>
      <c r="R49" s="44"/>
      <c r="S49" s="43"/>
      <c r="T49" s="43"/>
      <c r="U49" s="43"/>
      <c r="V49" s="43"/>
      <c r="W49" s="44"/>
      <c r="X49" s="40">
        <f t="shared" ref="X49" si="59">Y49+Z49+AB49+AA49</f>
        <v>20</v>
      </c>
      <c r="Y49" s="38">
        <f t="shared" ref="Y49" si="60">SUM(D49+I49+N49+S49)</f>
        <v>0</v>
      </c>
      <c r="Z49" s="38">
        <f t="shared" ref="Z49" si="61">SUM(E49+J49+O49+T49)</f>
        <v>0</v>
      </c>
      <c r="AA49" s="38">
        <f t="shared" ref="AA49" si="62">SUM(F49+K49+P49+U49)</f>
        <v>20</v>
      </c>
      <c r="AB49" s="38">
        <f t="shared" ref="AB49" si="63">SUM(G49+L49+Q49+V49)</f>
        <v>0</v>
      </c>
      <c r="AC49" s="52">
        <f t="shared" ref="AC49" si="64">SUM(H49+M49+R49+W49)</f>
        <v>1</v>
      </c>
    </row>
    <row r="50" spans="1:29" s="14" customFormat="1" ht="31.9" customHeight="1" x14ac:dyDescent="0.2">
      <c r="A50" s="64">
        <v>27</v>
      </c>
      <c r="B50" s="68" t="s">
        <v>53</v>
      </c>
      <c r="C50" s="51" t="s">
        <v>54</v>
      </c>
      <c r="D50" s="45"/>
      <c r="E50" s="42"/>
      <c r="F50" s="42"/>
      <c r="G50" s="42"/>
      <c r="H50" s="41"/>
      <c r="I50" s="42"/>
      <c r="J50" s="42"/>
      <c r="K50" s="42"/>
      <c r="L50" s="42"/>
      <c r="M50" s="41"/>
      <c r="N50" s="43"/>
      <c r="O50" s="43"/>
      <c r="P50" s="43">
        <v>30</v>
      </c>
      <c r="Q50" s="43"/>
      <c r="R50" s="44">
        <v>4</v>
      </c>
      <c r="S50" s="43"/>
      <c r="T50" s="43"/>
      <c r="U50" s="43">
        <v>30</v>
      </c>
      <c r="V50" s="43"/>
      <c r="W50" s="44">
        <v>4</v>
      </c>
      <c r="X50" s="40">
        <f t="shared" ref="X50" si="65">Y50+Z50+AB50+AA50</f>
        <v>60</v>
      </c>
      <c r="Y50" s="38">
        <f t="shared" ref="Y50" si="66">SUM(D50+I50+N50+S50)</f>
        <v>0</v>
      </c>
      <c r="Z50" s="38">
        <f t="shared" ref="Z50" si="67">SUM(E50+J50+O50+T50)</f>
        <v>0</v>
      </c>
      <c r="AA50" s="38">
        <f t="shared" ref="AA50" si="68">SUM(F50+K50+P50+U50)</f>
        <v>60</v>
      </c>
      <c r="AB50" s="38">
        <f t="shared" ref="AB50" si="69">SUM(G50+L50+Q50+V50)</f>
        <v>0</v>
      </c>
      <c r="AC50" s="52">
        <f t="shared" ref="AC50" si="70">SUM(H50+M50+R50+W50)</f>
        <v>8</v>
      </c>
    </row>
    <row r="51" spans="1:29" s="14" customFormat="1" ht="20.100000000000001" customHeight="1" x14ac:dyDescent="0.2">
      <c r="A51" s="99" t="s">
        <v>58</v>
      </c>
      <c r="B51" s="99"/>
      <c r="C51" s="99"/>
      <c r="D51" s="36">
        <f t="shared" ref="D51:W51" si="71">SUM(D17:D20,D22:D24,D26:D31,D33:D35,D38:D40,D42:D47,D50:D50)</f>
        <v>104</v>
      </c>
      <c r="E51" s="36">
        <f t="shared" si="71"/>
        <v>210</v>
      </c>
      <c r="F51" s="36">
        <f t="shared" si="71"/>
        <v>0</v>
      </c>
      <c r="G51" s="36">
        <f t="shared" si="71"/>
        <v>30</v>
      </c>
      <c r="H51" s="112">
        <f t="shared" si="71"/>
        <v>30</v>
      </c>
      <c r="I51" s="36">
        <f t="shared" si="71"/>
        <v>30</v>
      </c>
      <c r="J51" s="36">
        <f t="shared" si="71"/>
        <v>270</v>
      </c>
      <c r="K51" s="36">
        <f t="shared" si="71"/>
        <v>0</v>
      </c>
      <c r="L51" s="36">
        <f t="shared" si="71"/>
        <v>30</v>
      </c>
      <c r="M51" s="112">
        <f>SUM(M17:M20,M22:M24,M26:M31,M33:M35,M38:M40,M42:M47,M49:M50)</f>
        <v>30</v>
      </c>
      <c r="N51" s="54">
        <f t="shared" si="71"/>
        <v>30</v>
      </c>
      <c r="O51" s="54">
        <f t="shared" si="71"/>
        <v>210</v>
      </c>
      <c r="P51" s="54">
        <f t="shared" si="71"/>
        <v>30</v>
      </c>
      <c r="Q51" s="54">
        <f t="shared" si="71"/>
        <v>30</v>
      </c>
      <c r="R51" s="112">
        <f t="shared" si="71"/>
        <v>31</v>
      </c>
      <c r="S51" s="54">
        <f t="shared" si="71"/>
        <v>15</v>
      </c>
      <c r="T51" s="54">
        <f t="shared" si="71"/>
        <v>135</v>
      </c>
      <c r="U51" s="54">
        <f t="shared" si="71"/>
        <v>30</v>
      </c>
      <c r="V51" s="54">
        <f t="shared" si="71"/>
        <v>30</v>
      </c>
      <c r="W51" s="112">
        <f t="shared" si="71"/>
        <v>29</v>
      </c>
      <c r="X51" s="28">
        <f>X48+X21+X25+X32+X37+X41+X16</f>
        <v>1184</v>
      </c>
      <c r="Y51" s="28">
        <f t="shared" ref="Y51:AB51" si="72">Y48+Y21+Y25+Y32+Y37+Y41+Y16</f>
        <v>179</v>
      </c>
      <c r="Z51" s="28">
        <f t="shared" si="72"/>
        <v>825</v>
      </c>
      <c r="AA51" s="28">
        <f t="shared" si="72"/>
        <v>60</v>
      </c>
      <c r="AB51" s="28">
        <f t="shared" si="72"/>
        <v>120</v>
      </c>
      <c r="AC51" s="71">
        <f>AC48+AC21+AC25+AC32+AC37+AC41+AC16</f>
        <v>120</v>
      </c>
    </row>
    <row r="52" spans="1:29" s="14" customFormat="1" ht="20.100000000000001" customHeight="1" x14ac:dyDescent="0.2">
      <c r="A52" s="99"/>
      <c r="B52" s="99"/>
      <c r="C52" s="99"/>
      <c r="D52" s="113">
        <f>D51+E51+G51+F51</f>
        <v>344</v>
      </c>
      <c r="E52" s="113"/>
      <c r="F52" s="113"/>
      <c r="G52" s="113"/>
      <c r="H52" s="112"/>
      <c r="I52" s="113">
        <f>I51+J51+L51+K51</f>
        <v>330</v>
      </c>
      <c r="J52" s="113"/>
      <c r="K52" s="113"/>
      <c r="L52" s="113"/>
      <c r="M52" s="112"/>
      <c r="N52" s="114">
        <f>N51+O51+Q51+P51</f>
        <v>300</v>
      </c>
      <c r="O52" s="114"/>
      <c r="P52" s="114"/>
      <c r="Q52" s="114"/>
      <c r="R52" s="112"/>
      <c r="S52" s="114">
        <f>S51+T51+V51+U51</f>
        <v>210</v>
      </c>
      <c r="T52" s="114"/>
      <c r="U52" s="114"/>
      <c r="V52" s="114"/>
      <c r="W52" s="112"/>
      <c r="X52" s="103">
        <f>N53+D53</f>
        <v>1184</v>
      </c>
      <c r="Y52" s="104"/>
      <c r="Z52" s="104"/>
      <c r="AA52" s="104"/>
      <c r="AB52" s="105"/>
      <c r="AC52" s="109">
        <f>SUM(H51+M51+R51+W51)</f>
        <v>120</v>
      </c>
    </row>
    <row r="53" spans="1:29" s="14" customFormat="1" ht="20.100000000000001" customHeight="1" x14ac:dyDescent="0.2">
      <c r="A53" s="99"/>
      <c r="B53" s="99"/>
      <c r="C53" s="99"/>
      <c r="D53" s="110">
        <f>D52+I52</f>
        <v>674</v>
      </c>
      <c r="E53" s="110"/>
      <c r="F53" s="110"/>
      <c r="G53" s="110"/>
      <c r="H53" s="110"/>
      <c r="I53" s="110"/>
      <c r="J53" s="110"/>
      <c r="K53" s="110"/>
      <c r="L53" s="110"/>
      <c r="M53" s="27">
        <f>H51+M51</f>
        <v>60</v>
      </c>
      <c r="N53" s="110">
        <f>N52+S52</f>
        <v>510</v>
      </c>
      <c r="O53" s="110"/>
      <c r="P53" s="110"/>
      <c r="Q53" s="110"/>
      <c r="R53" s="110"/>
      <c r="S53" s="110"/>
      <c r="T53" s="110"/>
      <c r="U53" s="110"/>
      <c r="V53" s="110"/>
      <c r="W53" s="27">
        <f>R51+W51</f>
        <v>60</v>
      </c>
      <c r="X53" s="106"/>
      <c r="Y53" s="107"/>
      <c r="Z53" s="107"/>
      <c r="AA53" s="107"/>
      <c r="AB53" s="108"/>
      <c r="AC53" s="109"/>
    </row>
    <row r="54" spans="1:29" s="14" customFormat="1" x14ac:dyDescent="0.2">
      <c r="A54" s="16"/>
      <c r="B54" s="17"/>
      <c r="C54" s="18"/>
      <c r="D54" s="19"/>
      <c r="E54" s="19"/>
      <c r="F54" s="19"/>
      <c r="G54" s="20"/>
      <c r="H54" s="19"/>
      <c r="I54" s="19"/>
      <c r="J54" s="19"/>
      <c r="K54" s="19"/>
      <c r="L54" s="20"/>
      <c r="M54" s="21"/>
      <c r="N54" s="21"/>
      <c r="O54" s="22"/>
      <c r="P54" s="22"/>
      <c r="Q54" s="23"/>
      <c r="R54" s="24"/>
      <c r="S54" s="24"/>
      <c r="T54" s="24"/>
      <c r="U54" s="24"/>
      <c r="V54" s="25"/>
      <c r="W54" s="22"/>
      <c r="X54" s="33"/>
      <c r="Y54" s="33"/>
      <c r="Z54" s="33"/>
      <c r="AA54" s="34"/>
      <c r="AB54" s="34"/>
      <c r="AC54" s="30"/>
    </row>
    <row r="55" spans="1:29" ht="12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R55" s="4"/>
      <c r="W55" s="4"/>
      <c r="AA55" s="35"/>
      <c r="AB55" s="35"/>
    </row>
  </sheetData>
  <mergeCells count="50">
    <mergeCell ref="B55:N55"/>
    <mergeCell ref="A41:W41"/>
    <mergeCell ref="X52:AB53"/>
    <mergeCell ref="AC52:AC53"/>
    <mergeCell ref="D53:L53"/>
    <mergeCell ref="N53:V53"/>
    <mergeCell ref="A48:W48"/>
    <mergeCell ref="A51:C53"/>
    <mergeCell ref="H51:H52"/>
    <mergeCell ref="M51:M52"/>
    <mergeCell ref="R51:R52"/>
    <mergeCell ref="W51:W52"/>
    <mergeCell ref="D52:G52"/>
    <mergeCell ref="I52:L52"/>
    <mergeCell ref="N52:Q52"/>
    <mergeCell ref="S52:V52"/>
    <mergeCell ref="A16:W16"/>
    <mergeCell ref="C22:C24"/>
    <mergeCell ref="A36:W36"/>
    <mergeCell ref="A37:W37"/>
    <mergeCell ref="A13:A15"/>
    <mergeCell ref="B13:B15"/>
    <mergeCell ref="C13:C15"/>
    <mergeCell ref="A21:W21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D13:M13"/>
    <mergeCell ref="N13:W13"/>
    <mergeCell ref="W14:W15"/>
    <mergeCell ref="A7:AC7"/>
    <mergeCell ref="A8:AC8"/>
    <mergeCell ref="A9:AC9"/>
    <mergeCell ref="A11:AA11"/>
    <mergeCell ref="A12:AC12"/>
    <mergeCell ref="A6:AC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53"/>
  <sheetViews>
    <sheetView zoomScaleNormal="100" zoomScalePageLayoutView="125" workbookViewId="0">
      <selection activeCell="AC52" sqref="AC52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0.42578125" customWidth="1"/>
    <col min="31" max="33" width="2.28515625" hidden="1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8"/>
    </row>
    <row r="2" spans="1:34" x14ac:dyDescent="0.2">
      <c r="A2" s="74" t="s">
        <v>87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8"/>
    </row>
    <row r="3" spans="1:34" x14ac:dyDescent="0.2">
      <c r="A3" s="74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8"/>
    </row>
    <row r="4" spans="1:34" x14ac:dyDescent="0.2">
      <c r="A4" s="74" t="s">
        <v>85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8"/>
    </row>
    <row r="5" spans="1:34" ht="12.75" customHeight="1" x14ac:dyDescent="0.2">
      <c r="A5" s="75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9"/>
    </row>
    <row r="6" spans="1:34" ht="12.7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10"/>
      <c r="AE6" s="10"/>
      <c r="AF6" s="10"/>
      <c r="AG6" s="10"/>
      <c r="AH6" s="10"/>
    </row>
    <row r="7" spans="1:34" x14ac:dyDescent="0.2">
      <c r="A7" s="76" t="s">
        <v>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11"/>
      <c r="AE7" s="11"/>
      <c r="AF7" s="11"/>
      <c r="AG7" s="11"/>
      <c r="AH7" s="11"/>
    </row>
    <row r="8" spans="1:34" ht="15" customHeight="1" x14ac:dyDescent="0.2">
      <c r="A8" s="77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12"/>
      <c r="AE8" s="12"/>
      <c r="AF8" s="12"/>
      <c r="AG8" s="12"/>
      <c r="AH8" s="12"/>
    </row>
    <row r="9" spans="1:34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78" t="s">
        <v>59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34" s="14" customFormat="1" ht="12.75" customHeight="1" x14ac:dyDescent="0.2">
      <c r="A13" s="98" t="s">
        <v>5</v>
      </c>
      <c r="B13" s="99" t="s">
        <v>6</v>
      </c>
      <c r="C13" s="100" t="s">
        <v>7</v>
      </c>
      <c r="D13" s="91" t="s">
        <v>8</v>
      </c>
      <c r="E13" s="91"/>
      <c r="F13" s="91"/>
      <c r="G13" s="91"/>
      <c r="H13" s="91"/>
      <c r="I13" s="91"/>
      <c r="J13" s="91"/>
      <c r="K13" s="91"/>
      <c r="L13" s="91"/>
      <c r="M13" s="91"/>
      <c r="N13" s="91" t="s">
        <v>9</v>
      </c>
      <c r="O13" s="91"/>
      <c r="P13" s="91"/>
      <c r="Q13" s="91"/>
      <c r="R13" s="91"/>
      <c r="S13" s="91"/>
      <c r="T13" s="91"/>
      <c r="U13" s="91"/>
      <c r="V13" s="91"/>
      <c r="W13" s="91"/>
      <c r="X13" s="80" t="s">
        <v>10</v>
      </c>
      <c r="Y13" s="81" t="s">
        <v>11</v>
      </c>
      <c r="Z13" s="82"/>
      <c r="AA13" s="82"/>
      <c r="AB13" s="83"/>
      <c r="AC13" s="87" t="s">
        <v>12</v>
      </c>
    </row>
    <row r="14" spans="1:34" s="14" customFormat="1" ht="12.75" customHeight="1" x14ac:dyDescent="0.2">
      <c r="A14" s="98"/>
      <c r="B14" s="99"/>
      <c r="C14" s="100"/>
      <c r="D14" s="88" t="s">
        <v>13</v>
      </c>
      <c r="E14" s="88"/>
      <c r="F14" s="88"/>
      <c r="G14" s="88"/>
      <c r="H14" s="89" t="s">
        <v>12</v>
      </c>
      <c r="I14" s="88" t="s">
        <v>14</v>
      </c>
      <c r="J14" s="88"/>
      <c r="K14" s="88"/>
      <c r="L14" s="88"/>
      <c r="M14" s="89" t="s">
        <v>12</v>
      </c>
      <c r="N14" s="90" t="s">
        <v>15</v>
      </c>
      <c r="O14" s="90"/>
      <c r="P14" s="90"/>
      <c r="Q14" s="90"/>
      <c r="R14" s="89" t="s">
        <v>12</v>
      </c>
      <c r="S14" s="90" t="s">
        <v>16</v>
      </c>
      <c r="T14" s="90"/>
      <c r="U14" s="90"/>
      <c r="V14" s="90"/>
      <c r="W14" s="89" t="s">
        <v>12</v>
      </c>
      <c r="X14" s="80"/>
      <c r="Y14" s="84"/>
      <c r="Z14" s="85"/>
      <c r="AA14" s="85"/>
      <c r="AB14" s="86"/>
      <c r="AC14" s="87"/>
    </row>
    <row r="15" spans="1:34" s="14" customFormat="1" ht="18.95" customHeight="1" x14ac:dyDescent="0.2">
      <c r="A15" s="98"/>
      <c r="B15" s="99"/>
      <c r="C15" s="100"/>
      <c r="D15" s="53" t="s">
        <v>17</v>
      </c>
      <c r="E15" s="53" t="s">
        <v>18</v>
      </c>
      <c r="F15" s="53" t="s">
        <v>19</v>
      </c>
      <c r="G15" s="37" t="s">
        <v>20</v>
      </c>
      <c r="H15" s="89"/>
      <c r="I15" s="53" t="s">
        <v>17</v>
      </c>
      <c r="J15" s="53" t="s">
        <v>18</v>
      </c>
      <c r="K15" s="53" t="s">
        <v>19</v>
      </c>
      <c r="L15" s="37" t="s">
        <v>20</v>
      </c>
      <c r="M15" s="89"/>
      <c r="N15" s="70" t="s">
        <v>17</v>
      </c>
      <c r="O15" s="70" t="s">
        <v>18</v>
      </c>
      <c r="P15" s="66" t="s">
        <v>19</v>
      </c>
      <c r="Q15" s="70" t="s">
        <v>20</v>
      </c>
      <c r="R15" s="89"/>
      <c r="S15" s="70" t="s">
        <v>17</v>
      </c>
      <c r="T15" s="70" t="s">
        <v>18</v>
      </c>
      <c r="U15" s="66" t="s">
        <v>19</v>
      </c>
      <c r="V15" s="70" t="s">
        <v>20</v>
      </c>
      <c r="W15" s="89"/>
      <c r="X15" s="80"/>
      <c r="Y15" s="29" t="s">
        <v>17</v>
      </c>
      <c r="Z15" s="29" t="s">
        <v>18</v>
      </c>
      <c r="AA15" s="29" t="s">
        <v>19</v>
      </c>
      <c r="AB15" s="29" t="s">
        <v>20</v>
      </c>
      <c r="AC15" s="87"/>
    </row>
    <row r="16" spans="1:34" s="14" customFormat="1" ht="20.100000000000001" customHeight="1" x14ac:dyDescent="0.2">
      <c r="A16" s="92" t="s">
        <v>72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31">
        <f>SUM(X17:X20)</f>
        <v>74</v>
      </c>
      <c r="Y16" s="31">
        <f>SUM(Y17:Y20)</f>
        <v>44</v>
      </c>
      <c r="Z16" s="31">
        <f t="shared" ref="Z16:AB16" si="0">SUM(Z17:Z20)</f>
        <v>30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3">
        <v>1</v>
      </c>
      <c r="B17" s="62" t="s">
        <v>38</v>
      </c>
      <c r="C17" s="51" t="s">
        <v>39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20" si="1">Y17+Z17+AB17+AA17</f>
        <v>4</v>
      </c>
      <c r="Y17" s="38">
        <f t="shared" ref="Y17:Y18" si="2">SUM(D17+I17+N17+S17)</f>
        <v>4</v>
      </c>
      <c r="Z17" s="38">
        <f t="shared" ref="Z17:AC19" si="3">SUM(E17+J17+O17+T17)</f>
        <v>0</v>
      </c>
      <c r="AA17" s="38">
        <f t="shared" si="3"/>
        <v>0</v>
      </c>
      <c r="AB17" s="38">
        <f t="shared" si="3"/>
        <v>0</v>
      </c>
      <c r="AC17" s="52">
        <f>SUM(H17+M17+R17+W17)</f>
        <v>0</v>
      </c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spans="1:39" s="14" customFormat="1" ht="22.9" customHeight="1" x14ac:dyDescent="0.2">
      <c r="A18" s="63">
        <v>2</v>
      </c>
      <c r="B18" s="62" t="s">
        <v>30</v>
      </c>
      <c r="C18" s="51" t="s">
        <v>31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3"/>
        <v>0</v>
      </c>
      <c r="AC18" s="52">
        <f t="shared" si="3"/>
        <v>1</v>
      </c>
      <c r="AD18" s="59"/>
    </row>
    <row r="19" spans="1:39" s="14" customFormat="1" ht="22.9" customHeight="1" x14ac:dyDescent="0.2">
      <c r="A19" s="63">
        <v>3</v>
      </c>
      <c r="B19" s="62" t="s">
        <v>33</v>
      </c>
      <c r="C19" s="51" t="s">
        <v>31</v>
      </c>
      <c r="D19" s="42"/>
      <c r="E19" s="42">
        <v>30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si="1"/>
        <v>30</v>
      </c>
      <c r="Y19" s="38">
        <f t="shared" ref="Y19" si="4">SUM(D19+I19+N19+S19)</f>
        <v>0</v>
      </c>
      <c r="Z19" s="38">
        <f t="shared" si="3"/>
        <v>30</v>
      </c>
      <c r="AA19" s="38">
        <f t="shared" si="3"/>
        <v>0</v>
      </c>
      <c r="AB19" s="38">
        <f t="shared" si="3"/>
        <v>0</v>
      </c>
      <c r="AC19" s="52">
        <f t="shared" si="3"/>
        <v>3</v>
      </c>
    </row>
    <row r="20" spans="1:39" s="14" customFormat="1" ht="21.6" customHeight="1" x14ac:dyDescent="0.2">
      <c r="A20" s="64">
        <v>4</v>
      </c>
      <c r="B20" s="62" t="s">
        <v>57</v>
      </c>
      <c r="C20" s="51" t="s">
        <v>54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30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1"/>
        <v>30</v>
      </c>
      <c r="Y20" s="38">
        <f t="shared" ref="Y20:AC20" si="5">D20+I20+N20+S20</f>
        <v>30</v>
      </c>
      <c r="Z20" s="38">
        <f t="shared" si="5"/>
        <v>0</v>
      </c>
      <c r="AA20" s="38">
        <f t="shared" si="5"/>
        <v>0</v>
      </c>
      <c r="AB20" s="38">
        <f t="shared" si="5"/>
        <v>0</v>
      </c>
      <c r="AC20" s="41">
        <f t="shared" si="5"/>
        <v>2</v>
      </c>
    </row>
    <row r="21" spans="1:39" s="14" customFormat="1" ht="20.100000000000001" customHeight="1" x14ac:dyDescent="0.2">
      <c r="A21" s="92" t="s">
        <v>73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31">
        <f>SUM(X22:X24)</f>
        <v>360</v>
      </c>
      <c r="Y21" s="31">
        <f>SUM(Y22:Y24)</f>
        <v>0</v>
      </c>
      <c r="Z21" s="31">
        <f t="shared" ref="Z21:AC21" si="6">SUM(Z22:Z24)</f>
        <v>360</v>
      </c>
      <c r="AA21" s="31">
        <f t="shared" si="6"/>
        <v>0</v>
      </c>
      <c r="AB21" s="31">
        <f t="shared" si="6"/>
        <v>0</v>
      </c>
      <c r="AC21" s="31">
        <f t="shared" si="6"/>
        <v>24</v>
      </c>
    </row>
    <row r="22" spans="1:39" s="14" customFormat="1" ht="22.9" customHeight="1" x14ac:dyDescent="0.2">
      <c r="A22" s="63">
        <v>5</v>
      </c>
      <c r="B22" s="62" t="s">
        <v>26</v>
      </c>
      <c r="C22" s="93" t="s">
        <v>27</v>
      </c>
      <c r="D22" s="42"/>
      <c r="E22" s="42">
        <v>30</v>
      </c>
      <c r="F22" s="42"/>
      <c r="G22" s="42"/>
      <c r="H22" s="41">
        <v>2</v>
      </c>
      <c r="I22" s="42"/>
      <c r="J22" s="42">
        <v>30</v>
      </c>
      <c r="K22" s="42"/>
      <c r="L22" s="42"/>
      <c r="M22" s="41">
        <v>2</v>
      </c>
      <c r="N22" s="43"/>
      <c r="O22" s="43">
        <v>30</v>
      </c>
      <c r="P22" s="43"/>
      <c r="Q22" s="43"/>
      <c r="R22" s="41">
        <v>2</v>
      </c>
      <c r="S22" s="43"/>
      <c r="T22" s="43">
        <v>30</v>
      </c>
      <c r="U22" s="43"/>
      <c r="V22" s="43"/>
      <c r="W22" s="41">
        <v>2</v>
      </c>
      <c r="X22" s="40">
        <f t="shared" ref="X22:X31" si="7">Y22+Z22+AB22+AA22</f>
        <v>120</v>
      </c>
      <c r="Y22" s="38">
        <f t="shared" ref="Y22:AC31" si="8">SUM(D22+I22+N22+S22)</f>
        <v>0</v>
      </c>
      <c r="Z22" s="38">
        <f t="shared" si="8"/>
        <v>120</v>
      </c>
      <c r="AA22" s="38">
        <f t="shared" si="8"/>
        <v>0</v>
      </c>
      <c r="AB22" s="38">
        <f t="shared" si="8"/>
        <v>0</v>
      </c>
      <c r="AC22" s="52">
        <f t="shared" si="8"/>
        <v>8</v>
      </c>
      <c r="AD22" s="67"/>
    </row>
    <row r="23" spans="1:39" s="14" customFormat="1" ht="22.9" customHeight="1" x14ac:dyDescent="0.2">
      <c r="A23" s="63">
        <v>6</v>
      </c>
      <c r="B23" s="62" t="s">
        <v>28</v>
      </c>
      <c r="C23" s="93"/>
      <c r="D23" s="42"/>
      <c r="E23" s="42">
        <v>30</v>
      </c>
      <c r="F23" s="42"/>
      <c r="G23" s="42"/>
      <c r="H23" s="41">
        <v>2</v>
      </c>
      <c r="I23" s="42"/>
      <c r="J23" s="42">
        <v>30</v>
      </c>
      <c r="K23" s="42"/>
      <c r="L23" s="42"/>
      <c r="M23" s="41">
        <v>2</v>
      </c>
      <c r="N23" s="43"/>
      <c r="O23" s="43">
        <v>30</v>
      </c>
      <c r="P23" s="43"/>
      <c r="Q23" s="43"/>
      <c r="R23" s="41">
        <v>2</v>
      </c>
      <c r="S23" s="43"/>
      <c r="T23" s="43">
        <v>30</v>
      </c>
      <c r="U23" s="43"/>
      <c r="V23" s="43"/>
      <c r="W23" s="44">
        <v>2</v>
      </c>
      <c r="X23" s="40">
        <f t="shared" si="7"/>
        <v>120</v>
      </c>
      <c r="Y23" s="38">
        <f t="shared" si="8"/>
        <v>0</v>
      </c>
      <c r="Z23" s="38">
        <f t="shared" si="8"/>
        <v>120</v>
      </c>
      <c r="AA23" s="38">
        <f t="shared" si="8"/>
        <v>0</v>
      </c>
      <c r="AB23" s="38">
        <f t="shared" si="8"/>
        <v>0</v>
      </c>
      <c r="AC23" s="52">
        <f t="shared" si="8"/>
        <v>8</v>
      </c>
      <c r="AD23" s="67"/>
    </row>
    <row r="24" spans="1:39" s="14" customFormat="1" ht="22.9" customHeight="1" x14ac:dyDescent="0.25">
      <c r="A24" s="63">
        <v>7</v>
      </c>
      <c r="B24" s="62" t="s">
        <v>29</v>
      </c>
      <c r="C24" s="93"/>
      <c r="D24" s="42"/>
      <c r="E24" s="42">
        <v>30</v>
      </c>
      <c r="F24" s="42"/>
      <c r="G24" s="42"/>
      <c r="H24" s="41">
        <v>2</v>
      </c>
      <c r="I24" s="42"/>
      <c r="J24" s="42">
        <v>30</v>
      </c>
      <c r="K24" s="42"/>
      <c r="L24" s="42"/>
      <c r="M24" s="41">
        <v>2</v>
      </c>
      <c r="N24" s="43"/>
      <c r="O24" s="43">
        <v>30</v>
      </c>
      <c r="P24" s="43"/>
      <c r="Q24" s="43"/>
      <c r="R24" s="41">
        <v>2</v>
      </c>
      <c r="S24" s="43"/>
      <c r="T24" s="43">
        <v>30</v>
      </c>
      <c r="U24" s="43"/>
      <c r="V24" s="43"/>
      <c r="W24" s="44">
        <v>2</v>
      </c>
      <c r="X24" s="40">
        <f t="shared" si="7"/>
        <v>120</v>
      </c>
      <c r="Y24" s="38">
        <f t="shared" si="8"/>
        <v>0</v>
      </c>
      <c r="Z24" s="38">
        <f t="shared" si="8"/>
        <v>120</v>
      </c>
      <c r="AA24" s="38">
        <f t="shared" si="8"/>
        <v>0</v>
      </c>
      <c r="AB24" s="38">
        <f t="shared" si="8"/>
        <v>0</v>
      </c>
      <c r="AC24" s="52">
        <f t="shared" si="8"/>
        <v>8</v>
      </c>
      <c r="AD24" s="56"/>
    </row>
    <row r="25" spans="1:39" s="14" customFormat="1" ht="20.100000000000001" customHeight="1" x14ac:dyDescent="0.2">
      <c r="A25" s="92" t="s">
        <v>75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31">
        <f>SUM(X26:X31)</f>
        <v>180</v>
      </c>
      <c r="Y25" s="31">
        <f>SUM(Y26:Y31)</f>
        <v>135</v>
      </c>
      <c r="Z25" s="31">
        <f t="shared" ref="Z25:AC25" si="9">SUM(Z26:Z31)</f>
        <v>45</v>
      </c>
      <c r="AA25" s="31">
        <f t="shared" si="9"/>
        <v>0</v>
      </c>
      <c r="AB25" s="31">
        <f t="shared" si="9"/>
        <v>0</v>
      </c>
      <c r="AC25" s="31">
        <f t="shared" si="9"/>
        <v>14</v>
      </c>
    </row>
    <row r="26" spans="1:39" s="14" customFormat="1" ht="22.9" customHeight="1" x14ac:dyDescent="0.2">
      <c r="A26" s="63">
        <v>8</v>
      </c>
      <c r="B26" s="62" t="s">
        <v>32</v>
      </c>
      <c r="C26" s="51" t="s">
        <v>31</v>
      </c>
      <c r="D26" s="42">
        <v>30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7"/>
        <v>30</v>
      </c>
      <c r="Y26" s="38">
        <f t="shared" si="8"/>
        <v>30</v>
      </c>
      <c r="Z26" s="38">
        <f t="shared" si="8"/>
        <v>0</v>
      </c>
      <c r="AA26" s="38">
        <f t="shared" si="8"/>
        <v>0</v>
      </c>
      <c r="AB26" s="38">
        <f t="shared" si="8"/>
        <v>0</v>
      </c>
      <c r="AC26" s="52">
        <f t="shared" si="8"/>
        <v>2</v>
      </c>
    </row>
    <row r="27" spans="1:39" s="14" customFormat="1" ht="33.75" customHeight="1" x14ac:dyDescent="0.2">
      <c r="A27" s="64">
        <v>9</v>
      </c>
      <c r="B27" s="62" t="s">
        <v>55</v>
      </c>
      <c r="C27" s="51" t="s">
        <v>31</v>
      </c>
      <c r="D27" s="42">
        <v>30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30</v>
      </c>
      <c r="Y27" s="38">
        <f t="shared" ref="Y27:AC28" si="10">D27+I27+N27+S27</f>
        <v>30</v>
      </c>
      <c r="Z27" s="38">
        <f t="shared" si="10"/>
        <v>0</v>
      </c>
      <c r="AA27" s="38">
        <f t="shared" si="10"/>
        <v>0</v>
      </c>
      <c r="AB27" s="38">
        <f t="shared" si="10"/>
        <v>0</v>
      </c>
      <c r="AC27" s="41">
        <f t="shared" si="10"/>
        <v>2</v>
      </c>
    </row>
    <row r="28" spans="1:39" s="14" customFormat="1" ht="55.5" customHeight="1" x14ac:dyDescent="0.2">
      <c r="A28" s="64">
        <v>10</v>
      </c>
      <c r="B28" s="62" t="s">
        <v>56</v>
      </c>
      <c r="C28" s="51" t="s">
        <v>31</v>
      </c>
      <c r="D28" s="42">
        <v>30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30</v>
      </c>
      <c r="Y28" s="38">
        <f t="shared" si="10"/>
        <v>30</v>
      </c>
      <c r="Z28" s="38">
        <f t="shared" si="10"/>
        <v>0</v>
      </c>
      <c r="AA28" s="38">
        <f t="shared" si="10"/>
        <v>0</v>
      </c>
      <c r="AB28" s="38">
        <f t="shared" si="10"/>
        <v>0</v>
      </c>
      <c r="AC28" s="41">
        <f t="shared" si="10"/>
        <v>2</v>
      </c>
    </row>
    <row r="29" spans="1:39" s="14" customFormat="1" ht="23.1" customHeight="1" x14ac:dyDescent="0.2">
      <c r="A29" s="64">
        <v>11</v>
      </c>
      <c r="B29" s="68" t="s">
        <v>43</v>
      </c>
      <c r="C29" s="51" t="s">
        <v>44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30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11">Y29+Z29+AB29+AA29</f>
        <v>30</v>
      </c>
      <c r="Y29" s="38">
        <f t="shared" ref="Y29:AC29" si="12">SUM(D29+I29+N29+S29)</f>
        <v>0</v>
      </c>
      <c r="Z29" s="38">
        <f t="shared" si="12"/>
        <v>30</v>
      </c>
      <c r="AA29" s="38">
        <f t="shared" si="12"/>
        <v>0</v>
      </c>
      <c r="AB29" s="38">
        <f t="shared" si="12"/>
        <v>0</v>
      </c>
      <c r="AC29" s="52">
        <f t="shared" si="12"/>
        <v>4</v>
      </c>
    </row>
    <row r="30" spans="1:39" s="14" customFormat="1" ht="29.45" customHeight="1" x14ac:dyDescent="0.2">
      <c r="A30" s="63">
        <v>12</v>
      </c>
      <c r="B30" s="62" t="s">
        <v>36</v>
      </c>
      <c r="C30" s="51" t="s">
        <v>37</v>
      </c>
      <c r="D30" s="42"/>
      <c r="E30" s="42"/>
      <c r="F30" s="42"/>
      <c r="G30" s="42"/>
      <c r="H30" s="41"/>
      <c r="I30" s="42">
        <v>30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7"/>
        <v>30</v>
      </c>
      <c r="Y30" s="38">
        <f t="shared" si="8"/>
        <v>30</v>
      </c>
      <c r="Z30" s="38">
        <f t="shared" si="8"/>
        <v>0</v>
      </c>
      <c r="AA30" s="38">
        <f t="shared" si="8"/>
        <v>0</v>
      </c>
      <c r="AB30" s="38">
        <f t="shared" si="8"/>
        <v>0</v>
      </c>
      <c r="AC30" s="52">
        <f t="shared" si="8"/>
        <v>2</v>
      </c>
      <c r="AD30" s="65"/>
    </row>
    <row r="31" spans="1:39" s="14" customFormat="1" ht="22.9" customHeight="1" x14ac:dyDescent="0.2">
      <c r="A31" s="63">
        <v>13</v>
      </c>
      <c r="B31" s="62" t="s">
        <v>34</v>
      </c>
      <c r="C31" s="51" t="s">
        <v>35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15</v>
      </c>
      <c r="T31" s="43">
        <v>15</v>
      </c>
      <c r="U31" s="43"/>
      <c r="V31" s="43"/>
      <c r="W31" s="44">
        <v>2</v>
      </c>
      <c r="X31" s="40">
        <f t="shared" si="7"/>
        <v>30</v>
      </c>
      <c r="Y31" s="38">
        <f t="shared" si="8"/>
        <v>15</v>
      </c>
      <c r="Z31" s="38">
        <f t="shared" si="8"/>
        <v>15</v>
      </c>
      <c r="AA31" s="38">
        <f t="shared" si="8"/>
        <v>0</v>
      </c>
      <c r="AB31" s="38">
        <f t="shared" si="8"/>
        <v>0</v>
      </c>
      <c r="AC31" s="52">
        <f t="shared" si="8"/>
        <v>2</v>
      </c>
    </row>
    <row r="32" spans="1:39" s="14" customFormat="1" ht="20.100000000000001" customHeight="1" x14ac:dyDescent="0.2">
      <c r="A32" s="92" t="s">
        <v>74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31">
        <f>SUM(X33:X35)</f>
        <v>120</v>
      </c>
      <c r="Y32" s="31">
        <f>SUM(Y33:Y35)</f>
        <v>0</v>
      </c>
      <c r="Z32" s="31">
        <f t="shared" ref="Z32:AC32" si="13">SUM(Z33:Z35)</f>
        <v>0</v>
      </c>
      <c r="AA32" s="31">
        <f t="shared" si="13"/>
        <v>0</v>
      </c>
      <c r="AB32" s="31">
        <f t="shared" si="13"/>
        <v>120</v>
      </c>
      <c r="AC32" s="31">
        <f t="shared" si="13"/>
        <v>22</v>
      </c>
    </row>
    <row r="33" spans="1:30" s="14" customFormat="1" ht="22.9" customHeight="1" x14ac:dyDescent="0.2">
      <c r="A33" s="63">
        <v>14</v>
      </c>
      <c r="B33" s="62" t="s">
        <v>21</v>
      </c>
      <c r="C33" s="51" t="s">
        <v>22</v>
      </c>
      <c r="D33" s="42"/>
      <c r="E33" s="42"/>
      <c r="F33" s="42"/>
      <c r="G33" s="42">
        <v>30</v>
      </c>
      <c r="H33" s="41">
        <v>3</v>
      </c>
      <c r="I33" s="42"/>
      <c r="J33" s="42"/>
      <c r="K33" s="42"/>
      <c r="L33" s="42">
        <v>30</v>
      </c>
      <c r="M33" s="41">
        <v>3</v>
      </c>
      <c r="N33" s="43"/>
      <c r="O33" s="43"/>
      <c r="P33" s="43"/>
      <c r="Q33" s="43">
        <v>30</v>
      </c>
      <c r="R33" s="41">
        <v>3</v>
      </c>
      <c r="S33" s="43"/>
      <c r="T33" s="43"/>
      <c r="U33" s="43"/>
      <c r="V33" s="43">
        <v>30</v>
      </c>
      <c r="W33" s="41">
        <v>3</v>
      </c>
      <c r="X33" s="40">
        <f>Y33+Z33+AB33+AA33</f>
        <v>120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120</v>
      </c>
      <c r="AC33" s="52">
        <f>SUM(H33+M33+R33+W33)</f>
        <v>12</v>
      </c>
    </row>
    <row r="34" spans="1:30" s="14" customFormat="1" ht="22.9" customHeight="1" x14ac:dyDescent="0.2">
      <c r="A34" s="63">
        <v>15</v>
      </c>
      <c r="B34" s="58" t="s">
        <v>78</v>
      </c>
      <c r="C34" s="51" t="s">
        <v>23</v>
      </c>
      <c r="D34" s="42"/>
      <c r="E34" s="42"/>
      <c r="F34" s="42"/>
      <c r="G34" s="42"/>
      <c r="H34" s="41"/>
      <c r="I34" s="42"/>
      <c r="J34" s="42"/>
      <c r="K34" s="42"/>
      <c r="L34" s="42"/>
      <c r="M34" s="41"/>
      <c r="N34" s="43"/>
      <c r="O34" s="43"/>
      <c r="P34" s="43"/>
      <c r="Q34" s="43"/>
      <c r="R34" s="41"/>
      <c r="S34" s="43"/>
      <c r="T34" s="43"/>
      <c r="U34" s="43"/>
      <c r="V34" s="43"/>
      <c r="W34" s="41">
        <v>6</v>
      </c>
      <c r="X34" s="40">
        <f>Y34+Z34+AB34+AA34</f>
        <v>0</v>
      </c>
      <c r="Y34" s="38">
        <f t="shared" ref="Y34:AC35" si="14">SUM(D34+I34+N34+S34)</f>
        <v>0</v>
      </c>
      <c r="Z34" s="38">
        <f t="shared" si="14"/>
        <v>0</v>
      </c>
      <c r="AA34" s="38">
        <f t="shared" si="14"/>
        <v>0</v>
      </c>
      <c r="AB34" s="38">
        <f t="shared" si="14"/>
        <v>0</v>
      </c>
      <c r="AC34" s="52">
        <f t="shared" si="14"/>
        <v>6</v>
      </c>
    </row>
    <row r="35" spans="1:30" s="14" customFormat="1" ht="22.9" customHeight="1" x14ac:dyDescent="0.2">
      <c r="A35" s="63">
        <v>16</v>
      </c>
      <c r="B35" s="62" t="s">
        <v>24</v>
      </c>
      <c r="C35" s="51" t="s">
        <v>25</v>
      </c>
      <c r="D35" s="42"/>
      <c r="E35" s="42"/>
      <c r="F35" s="42"/>
      <c r="G35" s="42"/>
      <c r="H35" s="41"/>
      <c r="I35" s="42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1">
        <v>4</v>
      </c>
      <c r="X35" s="40">
        <f>Y35+Z35+AB35+AA35</f>
        <v>0</v>
      </c>
      <c r="Y35" s="38">
        <f>SUM(D35+I35+N35+S35)</f>
        <v>0</v>
      </c>
      <c r="Z35" s="38">
        <f>SUM(E35+J35+O35+T35)</f>
        <v>0</v>
      </c>
      <c r="AA35" s="38">
        <f t="shared" si="14"/>
        <v>0</v>
      </c>
      <c r="AB35" s="38">
        <f t="shared" si="14"/>
        <v>0</v>
      </c>
      <c r="AC35" s="52">
        <f t="shared" si="14"/>
        <v>4</v>
      </c>
      <c r="AD35" s="55"/>
    </row>
    <row r="36" spans="1:30" s="14" customFormat="1" ht="20.100000000000001" customHeight="1" x14ac:dyDescent="0.2">
      <c r="A36" s="115" t="s">
        <v>79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31">
        <f>SUM(X37:X46)</f>
        <v>405</v>
      </c>
      <c r="Y36" s="31">
        <f>SUM(Y37:Y47)</f>
        <v>30</v>
      </c>
      <c r="Z36" s="31">
        <f>SUM(Z37:Z47)</f>
        <v>345</v>
      </c>
      <c r="AA36" s="31">
        <f>SUM(AA37:AA47)</f>
        <v>510</v>
      </c>
      <c r="AB36" s="31">
        <f>SUM(AB37:AB47)</f>
        <v>0</v>
      </c>
      <c r="AC36" s="31">
        <v>33</v>
      </c>
    </row>
    <row r="37" spans="1:30" s="14" customFormat="1" ht="23.1" customHeight="1" x14ac:dyDescent="0.2">
      <c r="A37" s="26">
        <v>17</v>
      </c>
      <c r="B37" s="58" t="s">
        <v>80</v>
      </c>
      <c r="C37" s="51" t="s">
        <v>60</v>
      </c>
      <c r="D37" s="42">
        <v>30</v>
      </c>
      <c r="E37" s="42"/>
      <c r="F37" s="42"/>
      <c r="G37" s="42"/>
      <c r="H37" s="41">
        <v>3</v>
      </c>
      <c r="I37" s="45"/>
      <c r="J37" s="42"/>
      <c r="K37" s="42"/>
      <c r="L37" s="42"/>
      <c r="M37" s="41"/>
      <c r="N37" s="43"/>
      <c r="O37" s="43"/>
      <c r="P37" s="43"/>
      <c r="Q37" s="43"/>
      <c r="R37" s="44"/>
      <c r="S37" s="43"/>
      <c r="T37" s="43"/>
      <c r="U37" s="43"/>
      <c r="V37" s="43"/>
      <c r="W37" s="44"/>
      <c r="X37" s="40">
        <f>Y37+Z37+AB37+AA37</f>
        <v>30</v>
      </c>
      <c r="Y37" s="38">
        <f>D37+I37+N37+S37</f>
        <v>30</v>
      </c>
      <c r="Z37" s="38">
        <f t="shared" ref="Z37:AC46" si="15">E37+J37+O37+T37</f>
        <v>0</v>
      </c>
      <c r="AA37" s="38">
        <f t="shared" si="15"/>
        <v>0</v>
      </c>
      <c r="AB37" s="38">
        <f>G37+L37+Q37+V37</f>
        <v>0</v>
      </c>
      <c r="AC37" s="41">
        <f>H37+M37+R37+W37</f>
        <v>3</v>
      </c>
    </row>
    <row r="38" spans="1:30" s="14" customFormat="1" ht="23.1" customHeight="1" x14ac:dyDescent="0.2">
      <c r="A38" s="26">
        <v>18</v>
      </c>
      <c r="B38" s="58" t="s">
        <v>61</v>
      </c>
      <c r="C38" s="51" t="s">
        <v>31</v>
      </c>
      <c r="D38" s="42"/>
      <c r="E38" s="42">
        <v>30</v>
      </c>
      <c r="F38" s="42"/>
      <c r="G38" s="42"/>
      <c r="H38" s="50">
        <v>3</v>
      </c>
      <c r="I38" s="42"/>
      <c r="J38" s="42"/>
      <c r="K38" s="42"/>
      <c r="L38" s="42"/>
      <c r="M38" s="41"/>
      <c r="N38" s="43"/>
      <c r="O38" s="43"/>
      <c r="P38" s="43"/>
      <c r="Q38" s="43"/>
      <c r="R38" s="44"/>
      <c r="S38" s="43"/>
      <c r="T38" s="43"/>
      <c r="U38" s="43"/>
      <c r="V38" s="43"/>
      <c r="W38" s="44"/>
      <c r="X38" s="40">
        <f t="shared" ref="X38:X46" si="16">Y38+Z38+AB38+AA38</f>
        <v>30</v>
      </c>
      <c r="Y38" s="38">
        <f t="shared" ref="Y38:Y46" si="17">D38+I38+N38+S38</f>
        <v>0</v>
      </c>
      <c r="Z38" s="38">
        <f t="shared" si="15"/>
        <v>30</v>
      </c>
      <c r="AA38" s="38">
        <f t="shared" si="15"/>
        <v>0</v>
      </c>
      <c r="AB38" s="38">
        <f t="shared" si="15"/>
        <v>0</v>
      </c>
      <c r="AC38" s="41">
        <f t="shared" si="15"/>
        <v>3</v>
      </c>
    </row>
    <row r="39" spans="1:30" s="14" customFormat="1" ht="23.1" customHeight="1" x14ac:dyDescent="0.2">
      <c r="A39" s="26">
        <v>19</v>
      </c>
      <c r="B39" s="58" t="s">
        <v>62</v>
      </c>
      <c r="C39" s="51" t="s">
        <v>31</v>
      </c>
      <c r="D39" s="46"/>
      <c r="E39" s="42">
        <v>30</v>
      </c>
      <c r="F39" s="42"/>
      <c r="G39" s="47"/>
      <c r="H39" s="41">
        <v>3</v>
      </c>
      <c r="I39" s="42"/>
      <c r="J39" s="42"/>
      <c r="K39" s="42"/>
      <c r="L39" s="42"/>
      <c r="M39" s="44"/>
      <c r="N39" s="43"/>
      <c r="O39" s="43"/>
      <c r="P39" s="43"/>
      <c r="Q39" s="43"/>
      <c r="R39" s="44"/>
      <c r="S39" s="43"/>
      <c r="T39" s="43"/>
      <c r="U39" s="43"/>
      <c r="V39" s="43"/>
      <c r="W39" s="44"/>
      <c r="X39" s="40">
        <f t="shared" si="16"/>
        <v>30</v>
      </c>
      <c r="Y39" s="38">
        <f t="shared" si="17"/>
        <v>0</v>
      </c>
      <c r="Z39" s="38">
        <f t="shared" si="15"/>
        <v>30</v>
      </c>
      <c r="AA39" s="38">
        <f t="shared" si="15"/>
        <v>0</v>
      </c>
      <c r="AB39" s="38">
        <f t="shared" si="15"/>
        <v>0</v>
      </c>
      <c r="AC39" s="41">
        <f t="shared" si="15"/>
        <v>3</v>
      </c>
    </row>
    <row r="40" spans="1:30" s="14" customFormat="1" ht="23.1" customHeight="1" x14ac:dyDescent="0.2">
      <c r="A40" s="26">
        <v>20</v>
      </c>
      <c r="B40" s="58" t="s">
        <v>63</v>
      </c>
      <c r="C40" s="51" t="s">
        <v>64</v>
      </c>
      <c r="D40" s="42"/>
      <c r="E40" s="42"/>
      <c r="F40" s="42"/>
      <c r="G40" s="47"/>
      <c r="H40" s="41"/>
      <c r="I40" s="42"/>
      <c r="J40" s="42">
        <v>30</v>
      </c>
      <c r="K40" s="42"/>
      <c r="L40" s="42"/>
      <c r="M40" s="39">
        <v>4</v>
      </c>
      <c r="N40" s="43"/>
      <c r="O40" s="43">
        <v>30</v>
      </c>
      <c r="P40" s="43"/>
      <c r="Q40" s="43"/>
      <c r="R40" s="49">
        <v>2</v>
      </c>
      <c r="S40" s="43"/>
      <c r="T40" s="43">
        <v>30</v>
      </c>
      <c r="U40" s="43"/>
      <c r="V40" s="43"/>
      <c r="W40" s="44">
        <v>2</v>
      </c>
      <c r="X40" s="40">
        <f t="shared" si="16"/>
        <v>90</v>
      </c>
      <c r="Y40" s="38">
        <f t="shared" si="17"/>
        <v>0</v>
      </c>
      <c r="Z40" s="38">
        <f t="shared" si="15"/>
        <v>90</v>
      </c>
      <c r="AA40" s="38">
        <f t="shared" si="15"/>
        <v>0</v>
      </c>
      <c r="AB40" s="38">
        <f t="shared" si="15"/>
        <v>0</v>
      </c>
      <c r="AC40" s="41">
        <f t="shared" si="15"/>
        <v>8</v>
      </c>
    </row>
    <row r="41" spans="1:30" s="14" customFormat="1" ht="23.1" customHeight="1" x14ac:dyDescent="0.2">
      <c r="A41" s="26">
        <v>21</v>
      </c>
      <c r="B41" s="58" t="s">
        <v>65</v>
      </c>
      <c r="C41" s="51" t="s">
        <v>44</v>
      </c>
      <c r="D41" s="42"/>
      <c r="E41" s="42"/>
      <c r="F41" s="42"/>
      <c r="G41" s="47"/>
      <c r="H41" s="41"/>
      <c r="I41" s="42"/>
      <c r="J41" s="42"/>
      <c r="K41" s="42"/>
      <c r="L41" s="42"/>
      <c r="M41" s="39"/>
      <c r="N41" s="43"/>
      <c r="O41" s="43">
        <v>30</v>
      </c>
      <c r="P41" s="43"/>
      <c r="Q41" s="43"/>
      <c r="R41" s="49">
        <v>2</v>
      </c>
      <c r="S41" s="43"/>
      <c r="T41" s="43"/>
      <c r="U41" s="43"/>
      <c r="V41" s="43"/>
      <c r="W41" s="44"/>
      <c r="X41" s="40">
        <f t="shared" si="16"/>
        <v>30</v>
      </c>
      <c r="Y41" s="38">
        <f t="shared" si="17"/>
        <v>0</v>
      </c>
      <c r="Z41" s="38">
        <f t="shared" si="15"/>
        <v>30</v>
      </c>
      <c r="AA41" s="38">
        <f t="shared" si="15"/>
        <v>0</v>
      </c>
      <c r="AB41" s="38">
        <f t="shared" si="15"/>
        <v>0</v>
      </c>
      <c r="AC41" s="41">
        <f t="shared" si="15"/>
        <v>2</v>
      </c>
    </row>
    <row r="42" spans="1:30" s="14" customFormat="1" ht="23.1" customHeight="1" x14ac:dyDescent="0.2">
      <c r="A42" s="26">
        <v>22</v>
      </c>
      <c r="B42" s="61" t="s">
        <v>82</v>
      </c>
      <c r="C42" s="51" t="s">
        <v>37</v>
      </c>
      <c r="D42" s="42"/>
      <c r="E42" s="42"/>
      <c r="F42" s="42"/>
      <c r="G42" s="47"/>
      <c r="H42" s="41"/>
      <c r="I42" s="42"/>
      <c r="J42" s="42"/>
      <c r="K42" s="42">
        <v>30</v>
      </c>
      <c r="L42" s="47"/>
      <c r="M42" s="41">
        <v>2</v>
      </c>
      <c r="N42" s="43"/>
      <c r="O42" s="43"/>
      <c r="P42" s="43"/>
      <c r="Q42" s="43"/>
      <c r="R42" s="49"/>
      <c r="S42" s="43"/>
      <c r="T42" s="43"/>
      <c r="U42" s="43"/>
      <c r="V42" s="43"/>
      <c r="W42" s="44"/>
      <c r="X42" s="40">
        <f t="shared" si="16"/>
        <v>30</v>
      </c>
      <c r="Y42" s="38">
        <f t="shared" si="17"/>
        <v>0</v>
      </c>
      <c r="Z42" s="38">
        <f t="shared" si="15"/>
        <v>0</v>
      </c>
      <c r="AA42" s="38">
        <f t="shared" si="15"/>
        <v>30</v>
      </c>
      <c r="AB42" s="38">
        <f t="shared" si="15"/>
        <v>0</v>
      </c>
      <c r="AC42" s="41">
        <f t="shared" si="15"/>
        <v>2</v>
      </c>
    </row>
    <row r="43" spans="1:30" s="14" customFormat="1" ht="23.1" customHeight="1" x14ac:dyDescent="0.2">
      <c r="A43" s="26">
        <v>23</v>
      </c>
      <c r="B43" s="58" t="s">
        <v>66</v>
      </c>
      <c r="C43" s="51" t="s">
        <v>37</v>
      </c>
      <c r="D43" s="42"/>
      <c r="E43" s="42">
        <v>30</v>
      </c>
      <c r="F43" s="42"/>
      <c r="G43" s="42"/>
      <c r="H43" s="50">
        <v>2</v>
      </c>
      <c r="I43" s="42"/>
      <c r="J43" s="42"/>
      <c r="K43" s="42"/>
      <c r="L43" s="42"/>
      <c r="M43" s="41"/>
      <c r="N43" s="43"/>
      <c r="O43" s="43"/>
      <c r="P43" s="43"/>
      <c r="Q43" s="43"/>
      <c r="R43" s="44"/>
      <c r="S43" s="43"/>
      <c r="T43" s="43"/>
      <c r="U43" s="43"/>
      <c r="V43" s="43"/>
      <c r="W43" s="44"/>
      <c r="X43" s="40">
        <f t="shared" si="16"/>
        <v>30</v>
      </c>
      <c r="Y43" s="38">
        <f t="shared" si="17"/>
        <v>0</v>
      </c>
      <c r="Z43" s="38">
        <f t="shared" si="15"/>
        <v>30</v>
      </c>
      <c r="AA43" s="38">
        <f t="shared" si="15"/>
        <v>0</v>
      </c>
      <c r="AB43" s="38">
        <f t="shared" si="15"/>
        <v>0</v>
      </c>
      <c r="AC43" s="41">
        <f t="shared" si="15"/>
        <v>2</v>
      </c>
    </row>
    <row r="44" spans="1:30" s="14" customFormat="1" ht="23.1" customHeight="1" x14ac:dyDescent="0.2">
      <c r="A44" s="26">
        <v>24</v>
      </c>
      <c r="B44" s="58" t="s">
        <v>67</v>
      </c>
      <c r="C44" s="51" t="s">
        <v>44</v>
      </c>
      <c r="D44" s="42"/>
      <c r="E44" s="42"/>
      <c r="F44" s="42"/>
      <c r="G44" s="47"/>
      <c r="H44" s="41"/>
      <c r="I44" s="42"/>
      <c r="J44" s="42">
        <v>15</v>
      </c>
      <c r="K44" s="42"/>
      <c r="L44" s="42"/>
      <c r="M44" s="39">
        <v>1</v>
      </c>
      <c r="N44" s="43"/>
      <c r="O44" s="43"/>
      <c r="P44" s="43"/>
      <c r="Q44" s="43"/>
      <c r="R44" s="44"/>
      <c r="S44" s="43"/>
      <c r="T44" s="43"/>
      <c r="U44" s="43"/>
      <c r="V44" s="43"/>
      <c r="W44" s="44"/>
      <c r="X44" s="40">
        <f t="shared" si="16"/>
        <v>15</v>
      </c>
      <c r="Y44" s="38">
        <f t="shared" si="17"/>
        <v>0</v>
      </c>
      <c r="Z44" s="38">
        <f t="shared" si="15"/>
        <v>15</v>
      </c>
      <c r="AA44" s="38">
        <f t="shared" si="15"/>
        <v>0</v>
      </c>
      <c r="AB44" s="38">
        <f t="shared" si="15"/>
        <v>0</v>
      </c>
      <c r="AC44" s="41">
        <f t="shared" si="15"/>
        <v>1</v>
      </c>
    </row>
    <row r="45" spans="1:30" s="14" customFormat="1" ht="23.1" customHeight="1" x14ac:dyDescent="0.2">
      <c r="A45" s="26">
        <v>25</v>
      </c>
      <c r="B45" s="58" t="s">
        <v>68</v>
      </c>
      <c r="C45" s="51" t="s">
        <v>52</v>
      </c>
      <c r="D45" s="42"/>
      <c r="E45" s="42"/>
      <c r="F45" s="42"/>
      <c r="G45" s="42"/>
      <c r="H45" s="50"/>
      <c r="I45" s="42"/>
      <c r="J45" s="42">
        <v>30</v>
      </c>
      <c r="K45" s="42"/>
      <c r="L45" s="42"/>
      <c r="M45" s="41">
        <v>3</v>
      </c>
      <c r="N45" s="43"/>
      <c r="O45" s="43">
        <v>30</v>
      </c>
      <c r="P45" s="43"/>
      <c r="Q45" s="43"/>
      <c r="R45" s="44">
        <v>2</v>
      </c>
      <c r="S45" s="43"/>
      <c r="T45" s="43"/>
      <c r="U45" s="43"/>
      <c r="V45" s="43"/>
      <c r="W45" s="44"/>
      <c r="X45" s="40">
        <f t="shared" si="16"/>
        <v>60</v>
      </c>
      <c r="Y45" s="38">
        <f t="shared" si="17"/>
        <v>0</v>
      </c>
      <c r="Z45" s="38">
        <f t="shared" si="15"/>
        <v>60</v>
      </c>
      <c r="AA45" s="38">
        <f t="shared" si="15"/>
        <v>0</v>
      </c>
      <c r="AB45" s="38">
        <f t="shared" si="15"/>
        <v>0</v>
      </c>
      <c r="AC45" s="41">
        <f t="shared" si="15"/>
        <v>5</v>
      </c>
    </row>
    <row r="46" spans="1:30" s="14" customFormat="1" ht="23.1" customHeight="1" x14ac:dyDescent="0.2">
      <c r="A46" s="26">
        <v>26</v>
      </c>
      <c r="B46" s="62" t="s">
        <v>69</v>
      </c>
      <c r="C46" s="51" t="s">
        <v>70</v>
      </c>
      <c r="D46" s="45"/>
      <c r="E46" s="42"/>
      <c r="F46" s="42"/>
      <c r="G46" s="42"/>
      <c r="H46" s="41"/>
      <c r="I46" s="42"/>
      <c r="J46" s="42"/>
      <c r="K46" s="42"/>
      <c r="L46" s="42"/>
      <c r="M46" s="41"/>
      <c r="N46" s="43"/>
      <c r="O46" s="43">
        <v>30</v>
      </c>
      <c r="P46" s="43"/>
      <c r="Q46" s="43"/>
      <c r="R46" s="44">
        <v>2</v>
      </c>
      <c r="S46" s="43"/>
      <c r="T46" s="43">
        <v>30</v>
      </c>
      <c r="U46" s="43"/>
      <c r="V46" s="43"/>
      <c r="W46" s="44">
        <v>2</v>
      </c>
      <c r="X46" s="40">
        <f t="shared" si="16"/>
        <v>60</v>
      </c>
      <c r="Y46" s="38">
        <f t="shared" si="17"/>
        <v>0</v>
      </c>
      <c r="Z46" s="38">
        <f t="shared" si="15"/>
        <v>60</v>
      </c>
      <c r="AA46" s="38">
        <f t="shared" si="15"/>
        <v>0</v>
      </c>
      <c r="AB46" s="38">
        <f t="shared" si="15"/>
        <v>0</v>
      </c>
      <c r="AC46" s="41">
        <f t="shared" si="15"/>
        <v>4</v>
      </c>
    </row>
    <row r="47" spans="1:30" s="15" customFormat="1" ht="20.100000000000001" customHeight="1" x14ac:dyDescent="0.2">
      <c r="A47" s="111" t="s">
        <v>77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32">
        <f>SUM(X48:X48)</f>
        <v>480</v>
      </c>
      <c r="Y47" s="31">
        <f t="shared" ref="Y47:AC47" si="18">SUM(Y48:Y48)</f>
        <v>0</v>
      </c>
      <c r="Z47" s="31">
        <f t="shared" si="18"/>
        <v>0</v>
      </c>
      <c r="AA47" s="31">
        <f t="shared" si="18"/>
        <v>480</v>
      </c>
      <c r="AB47" s="31">
        <f t="shared" si="18"/>
        <v>0</v>
      </c>
      <c r="AC47" s="31">
        <f t="shared" si="18"/>
        <v>21</v>
      </c>
    </row>
    <row r="48" spans="1:30" s="14" customFormat="1" ht="23.1" customHeight="1" x14ac:dyDescent="0.2">
      <c r="A48" s="64">
        <v>27</v>
      </c>
      <c r="B48" s="58" t="s">
        <v>71</v>
      </c>
      <c r="C48" s="51" t="s">
        <v>54</v>
      </c>
      <c r="D48" s="45"/>
      <c r="E48" s="42"/>
      <c r="F48" s="42"/>
      <c r="G48" s="42"/>
      <c r="H48" s="41"/>
      <c r="I48" s="42"/>
      <c r="J48" s="42"/>
      <c r="K48" s="42">
        <v>210</v>
      </c>
      <c r="L48" s="42"/>
      <c r="M48" s="41">
        <v>9</v>
      </c>
      <c r="N48" s="43"/>
      <c r="O48" s="43"/>
      <c r="P48" s="43">
        <v>180</v>
      </c>
      <c r="Q48" s="43"/>
      <c r="R48" s="44">
        <v>8</v>
      </c>
      <c r="S48" s="43"/>
      <c r="T48" s="43"/>
      <c r="U48" s="43">
        <v>90</v>
      </c>
      <c r="V48" s="43"/>
      <c r="W48" s="44">
        <v>4</v>
      </c>
      <c r="X48" s="40">
        <f t="shared" ref="X48" si="19">Y48+Z48+AB48+AA48</f>
        <v>480</v>
      </c>
      <c r="Y48" s="38">
        <f t="shared" ref="Y48:AC48" si="20">D48+I48+N48+S48</f>
        <v>0</v>
      </c>
      <c r="Z48" s="38">
        <f t="shared" si="20"/>
        <v>0</v>
      </c>
      <c r="AA48" s="38">
        <f t="shared" si="20"/>
        <v>480</v>
      </c>
      <c r="AB48" s="38">
        <f t="shared" si="20"/>
        <v>0</v>
      </c>
      <c r="AC48" s="41">
        <f t="shared" si="20"/>
        <v>21</v>
      </c>
    </row>
    <row r="49" spans="1:29" s="14" customFormat="1" ht="20.100000000000001" customHeight="1" x14ac:dyDescent="0.2">
      <c r="A49" s="99" t="s">
        <v>58</v>
      </c>
      <c r="B49" s="99"/>
      <c r="C49" s="99"/>
      <c r="D49" s="36">
        <f t="shared" ref="D49:W49" si="21">SUM(D17:D20,D22:D24,D26:D31,D33:D35,D36:D39,D40:D46,D48:D48)</f>
        <v>134</v>
      </c>
      <c r="E49" s="36">
        <f t="shared" si="21"/>
        <v>210</v>
      </c>
      <c r="F49" s="36">
        <f t="shared" si="21"/>
        <v>0</v>
      </c>
      <c r="G49" s="36">
        <f t="shared" si="21"/>
        <v>30</v>
      </c>
      <c r="H49" s="112">
        <f t="shared" si="21"/>
        <v>30</v>
      </c>
      <c r="I49" s="36">
        <f t="shared" si="21"/>
        <v>30</v>
      </c>
      <c r="J49" s="36">
        <f t="shared" si="21"/>
        <v>165</v>
      </c>
      <c r="K49" s="36">
        <f t="shared" si="21"/>
        <v>240</v>
      </c>
      <c r="L49" s="36">
        <f t="shared" si="21"/>
        <v>30</v>
      </c>
      <c r="M49" s="112">
        <f t="shared" si="21"/>
        <v>30</v>
      </c>
      <c r="N49" s="54">
        <f t="shared" si="21"/>
        <v>30</v>
      </c>
      <c r="O49" s="54">
        <f t="shared" si="21"/>
        <v>240</v>
      </c>
      <c r="P49" s="54">
        <f t="shared" si="21"/>
        <v>180</v>
      </c>
      <c r="Q49" s="54">
        <f t="shared" si="21"/>
        <v>30</v>
      </c>
      <c r="R49" s="112">
        <f t="shared" si="21"/>
        <v>31</v>
      </c>
      <c r="S49" s="54">
        <f t="shared" si="21"/>
        <v>15</v>
      </c>
      <c r="T49" s="54">
        <f t="shared" si="21"/>
        <v>165</v>
      </c>
      <c r="U49" s="54">
        <f t="shared" si="21"/>
        <v>90</v>
      </c>
      <c r="V49" s="54">
        <f t="shared" si="21"/>
        <v>30</v>
      </c>
      <c r="W49" s="112">
        <f t="shared" si="21"/>
        <v>29</v>
      </c>
      <c r="X49" s="28">
        <f>X16+X21+X25+X32+X36+X47</f>
        <v>1619</v>
      </c>
      <c r="Y49" s="28">
        <f t="shared" ref="Y49:AC49" si="22">Y16+Y21+Y25+Y32+Y36+Y47</f>
        <v>209</v>
      </c>
      <c r="Z49" s="28">
        <f t="shared" si="22"/>
        <v>780</v>
      </c>
      <c r="AA49" s="28">
        <f t="shared" si="22"/>
        <v>990</v>
      </c>
      <c r="AB49" s="28">
        <f t="shared" si="22"/>
        <v>120</v>
      </c>
      <c r="AC49" s="28">
        <f>AC16+AC21+AC25+AC32+AC36+AC47</f>
        <v>120</v>
      </c>
    </row>
    <row r="50" spans="1:29" s="14" customFormat="1" ht="20.100000000000001" customHeight="1" x14ac:dyDescent="0.2">
      <c r="A50" s="99"/>
      <c r="B50" s="99"/>
      <c r="C50" s="99"/>
      <c r="D50" s="113">
        <f>D49+E49+G49+F49</f>
        <v>374</v>
      </c>
      <c r="E50" s="113"/>
      <c r="F50" s="113"/>
      <c r="G50" s="113"/>
      <c r="H50" s="112"/>
      <c r="I50" s="113">
        <f>I49+J49+L49+K49</f>
        <v>465</v>
      </c>
      <c r="J50" s="113"/>
      <c r="K50" s="113"/>
      <c r="L50" s="113"/>
      <c r="M50" s="112"/>
      <c r="N50" s="114">
        <f>N49+O49+Q49+P49</f>
        <v>480</v>
      </c>
      <c r="O50" s="114"/>
      <c r="P50" s="114"/>
      <c r="Q50" s="114"/>
      <c r="R50" s="112"/>
      <c r="S50" s="114">
        <f>S49+T49+V49+U49</f>
        <v>300</v>
      </c>
      <c r="T50" s="114"/>
      <c r="U50" s="114"/>
      <c r="V50" s="114"/>
      <c r="W50" s="112"/>
      <c r="X50" s="103">
        <f>N51+D51</f>
        <v>1619</v>
      </c>
      <c r="Y50" s="104"/>
      <c r="Z50" s="104"/>
      <c r="AA50" s="104"/>
      <c r="AB50" s="105"/>
      <c r="AC50" s="109">
        <f>SUM(H49+M49+R49+W49)</f>
        <v>120</v>
      </c>
    </row>
    <row r="51" spans="1:29" s="14" customFormat="1" ht="20.100000000000001" customHeight="1" x14ac:dyDescent="0.2">
      <c r="A51" s="99"/>
      <c r="B51" s="99"/>
      <c r="C51" s="99"/>
      <c r="D51" s="110">
        <f>D50+I50</f>
        <v>839</v>
      </c>
      <c r="E51" s="110"/>
      <c r="F51" s="110"/>
      <c r="G51" s="110"/>
      <c r="H51" s="110"/>
      <c r="I51" s="110"/>
      <c r="J51" s="110"/>
      <c r="K51" s="110"/>
      <c r="L51" s="110"/>
      <c r="M51" s="27">
        <f>H49+M49</f>
        <v>60</v>
      </c>
      <c r="N51" s="110">
        <f>N50+S50</f>
        <v>780</v>
      </c>
      <c r="O51" s="110"/>
      <c r="P51" s="110"/>
      <c r="Q51" s="110"/>
      <c r="R51" s="110"/>
      <c r="S51" s="110"/>
      <c r="T51" s="110"/>
      <c r="U51" s="110"/>
      <c r="V51" s="110"/>
      <c r="W51" s="27">
        <f>R49+W49</f>
        <v>60</v>
      </c>
      <c r="X51" s="106"/>
      <c r="Y51" s="107"/>
      <c r="Z51" s="107"/>
      <c r="AA51" s="107"/>
      <c r="AB51" s="108"/>
      <c r="AC51" s="109"/>
    </row>
    <row r="52" spans="1:29" s="14" customFormat="1" x14ac:dyDescent="0.2">
      <c r="A52" s="16"/>
      <c r="B52" s="17"/>
      <c r="C52" s="18"/>
      <c r="D52" s="19"/>
      <c r="E52" s="19"/>
      <c r="F52" s="19"/>
      <c r="G52" s="20"/>
      <c r="H52" s="19"/>
      <c r="I52" s="19"/>
      <c r="J52" s="19"/>
      <c r="K52" s="19"/>
      <c r="L52" s="20"/>
      <c r="M52" s="21"/>
      <c r="N52" s="21"/>
      <c r="O52" s="22"/>
      <c r="P52" s="22"/>
      <c r="Q52" s="23"/>
      <c r="R52" s="24"/>
      <c r="S52" s="24"/>
      <c r="T52" s="24"/>
      <c r="U52" s="24"/>
      <c r="V52" s="25"/>
      <c r="W52" s="22"/>
      <c r="X52" s="33"/>
      <c r="Y52" s="33"/>
      <c r="Z52" s="33"/>
      <c r="AA52" s="34"/>
      <c r="AB52" s="34"/>
      <c r="AC52" s="30"/>
    </row>
    <row r="53" spans="1:29" ht="12.75" customHeight="1" x14ac:dyDescent="0.2">
      <c r="B53" s="101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R53" s="4"/>
      <c r="W53" s="4"/>
      <c r="AA53" s="35"/>
      <c r="AB53" s="35"/>
    </row>
  </sheetData>
  <mergeCells count="48">
    <mergeCell ref="B53:N53"/>
    <mergeCell ref="A36:W36"/>
    <mergeCell ref="I50:L50"/>
    <mergeCell ref="N50:Q50"/>
    <mergeCell ref="S50:V50"/>
    <mergeCell ref="X50:AB51"/>
    <mergeCell ref="AC50:AC51"/>
    <mergeCell ref="D51:L51"/>
    <mergeCell ref="N51:V51"/>
    <mergeCell ref="A47:W47"/>
    <mergeCell ref="A49:C51"/>
    <mergeCell ref="H49:H50"/>
    <mergeCell ref="M49:M50"/>
    <mergeCell ref="R49:R50"/>
    <mergeCell ref="W49:W50"/>
    <mergeCell ref="D50:G50"/>
    <mergeCell ref="W14:W15"/>
    <mergeCell ref="A16:W16"/>
    <mergeCell ref="A21:W21"/>
    <mergeCell ref="C22:C24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A13:A15"/>
    <mergeCell ref="B13:B15"/>
    <mergeCell ref="C13:C15"/>
    <mergeCell ref="D13:M13"/>
    <mergeCell ref="N13:W13"/>
    <mergeCell ref="A7:AC7"/>
    <mergeCell ref="A8:AC8"/>
    <mergeCell ref="A9:AC9"/>
    <mergeCell ref="A11:AA11"/>
    <mergeCell ref="A12:AC12"/>
    <mergeCell ref="A6:AC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496AF-6D2E-41D2-A7B3-34705318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6EEAA-1792-4797-8B2E-22DD72E6603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b33d809-1955-4517-9db6-599e61d1c9b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FA7ABF-5756-46CD-8493-F93B84174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JA_naucz ST</vt:lpstr>
      <vt:lpstr>JA_tr ST</vt:lpstr>
      <vt:lpstr>'JA_naucz ST'!Obszar_wydruku</vt:lpstr>
      <vt:lpstr>'JA_tr ST'!Obszar_wydruku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2025-04-27T20:27:06Z</cp:lastPrinted>
  <dcterms:created xsi:type="dcterms:W3CDTF">2007-09-02T18:22:54Z</dcterms:created>
  <dcterms:modified xsi:type="dcterms:W3CDTF">2025-10-08T09:50:59Z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